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69" i="1" l="1"/>
  <c r="F168" i="1"/>
  <c r="D168" i="1"/>
  <c r="I167" i="1"/>
  <c r="H167" i="1"/>
  <c r="G167" i="1"/>
  <c r="F167" i="1"/>
  <c r="I165" i="1"/>
  <c r="I164" i="1"/>
  <c r="I162" i="1"/>
  <c r="H159" i="1"/>
  <c r="H168" i="1" s="1"/>
  <c r="G159" i="1"/>
  <c r="G168" i="1" s="1"/>
  <c r="F159" i="1"/>
  <c r="I158" i="1"/>
  <c r="I157" i="1"/>
  <c r="I156" i="1"/>
  <c r="I155" i="1"/>
  <c r="I159" i="1" s="1"/>
  <c r="I168" i="1" s="1"/>
  <c r="H152" i="1"/>
  <c r="D152" i="1"/>
  <c r="H151" i="1"/>
  <c r="G151" i="1"/>
  <c r="F151" i="1"/>
  <c r="I149" i="1"/>
  <c r="I148" i="1"/>
  <c r="I151" i="1" s="1"/>
  <c r="I146" i="1"/>
  <c r="I145" i="1"/>
  <c r="H143" i="1"/>
  <c r="G143" i="1"/>
  <c r="G152" i="1" s="1"/>
  <c r="F143" i="1"/>
  <c r="F152" i="1" s="1"/>
  <c r="I142" i="1"/>
  <c r="I141" i="1"/>
  <c r="I143" i="1" s="1"/>
  <c r="I140" i="1"/>
  <c r="G137" i="1"/>
  <c r="F137" i="1"/>
  <c r="D137" i="1"/>
  <c r="I136" i="1"/>
  <c r="H136" i="1"/>
  <c r="G136" i="1"/>
  <c r="F136" i="1"/>
  <c r="I134" i="1"/>
  <c r="I133" i="1"/>
  <c r="I132" i="1"/>
  <c r="I131" i="1"/>
  <c r="I128" i="1"/>
  <c r="I137" i="1" s="1"/>
  <c r="H128" i="1"/>
  <c r="H137" i="1" s="1"/>
  <c r="G128" i="1"/>
  <c r="F128" i="1"/>
  <c r="I126" i="1"/>
  <c r="I125" i="1"/>
  <c r="G122" i="1"/>
  <c r="H121" i="1"/>
  <c r="G121" i="1"/>
  <c r="F121" i="1"/>
  <c r="D121" i="1"/>
  <c r="I120" i="1"/>
  <c r="I118" i="1"/>
  <c r="I117" i="1"/>
  <c r="I121" i="1" s="1"/>
  <c r="H112" i="1"/>
  <c r="H122" i="1" s="1"/>
  <c r="G112" i="1"/>
  <c r="F112" i="1"/>
  <c r="F122" i="1" s="1"/>
  <c r="D112" i="1"/>
  <c r="D122" i="1" s="1"/>
  <c r="I111" i="1"/>
  <c r="I110" i="1"/>
  <c r="I107" i="1"/>
  <c r="I112" i="1" s="1"/>
  <c r="G105" i="1"/>
  <c r="F105" i="1"/>
  <c r="H104" i="1"/>
  <c r="H105" i="1" s="1"/>
  <c r="G104" i="1"/>
  <c r="F104" i="1"/>
  <c r="D104" i="1"/>
  <c r="D105" i="1" s="1"/>
  <c r="I102" i="1"/>
  <c r="I101" i="1"/>
  <c r="I99" i="1"/>
  <c r="I98" i="1"/>
  <c r="I104" i="1" s="1"/>
  <c r="H96" i="1"/>
  <c r="G96" i="1"/>
  <c r="F96" i="1"/>
  <c r="I95" i="1"/>
  <c r="I94" i="1"/>
  <c r="I96" i="1" s="1"/>
  <c r="I105" i="1" s="1"/>
  <c r="I93" i="1"/>
  <c r="D89" i="1"/>
  <c r="H88" i="1"/>
  <c r="G88" i="1"/>
  <c r="F88" i="1"/>
  <c r="I86" i="1"/>
  <c r="I88" i="1" s="1"/>
  <c r="I89" i="1" s="1"/>
  <c r="I85" i="1"/>
  <c r="I83" i="1"/>
  <c r="I82" i="1"/>
  <c r="I79" i="1"/>
  <c r="H79" i="1"/>
  <c r="H89" i="1" s="1"/>
  <c r="G79" i="1"/>
  <c r="G89" i="1" s="1"/>
  <c r="F79" i="1"/>
  <c r="F89" i="1" s="1"/>
  <c r="D79" i="1"/>
  <c r="I78" i="1"/>
  <c r="I77" i="1"/>
  <c r="G72" i="1"/>
  <c r="D72" i="1"/>
  <c r="H71" i="1"/>
  <c r="G71" i="1"/>
  <c r="F71" i="1"/>
  <c r="F72" i="1" s="1"/>
  <c r="I69" i="1"/>
  <c r="I68" i="1"/>
  <c r="I71" i="1" s="1"/>
  <c r="I66" i="1"/>
  <c r="I63" i="1"/>
  <c r="H63" i="1"/>
  <c r="H72" i="1" s="1"/>
  <c r="G63" i="1"/>
  <c r="F63" i="1"/>
  <c r="I61" i="1"/>
  <c r="I58" i="1"/>
  <c r="G56" i="1"/>
  <c r="D56" i="1"/>
  <c r="H55" i="1"/>
  <c r="G55" i="1"/>
  <c r="F55" i="1"/>
  <c r="F56" i="1" s="1"/>
  <c r="I54" i="1"/>
  <c r="I52" i="1"/>
  <c r="I51" i="1"/>
  <c r="I50" i="1"/>
  <c r="I48" i="1"/>
  <c r="I55" i="1" s="1"/>
  <c r="H46" i="1"/>
  <c r="H56" i="1" s="1"/>
  <c r="G46" i="1"/>
  <c r="F46" i="1"/>
  <c r="I45" i="1"/>
  <c r="I44" i="1"/>
  <c r="I46" i="1" s="1"/>
  <c r="I41" i="1"/>
  <c r="G39" i="1"/>
  <c r="F39" i="1"/>
  <c r="D39" i="1"/>
  <c r="I38" i="1"/>
  <c r="H38" i="1"/>
  <c r="G38" i="1"/>
  <c r="F38" i="1"/>
  <c r="I36" i="1"/>
  <c r="I35" i="1"/>
  <c r="I33" i="1"/>
  <c r="I32" i="1"/>
  <c r="I30" i="1"/>
  <c r="I39" i="1" s="1"/>
  <c r="H30" i="1"/>
  <c r="H39" i="1" s="1"/>
  <c r="G30" i="1"/>
  <c r="F30" i="1"/>
  <c r="I29" i="1"/>
  <c r="I28" i="1"/>
  <c r="I27" i="1"/>
  <c r="H23" i="1"/>
  <c r="G23" i="1"/>
  <c r="G169" i="1" s="1"/>
  <c r="D23" i="1"/>
  <c r="H22" i="1"/>
  <c r="G22" i="1"/>
  <c r="F22" i="1"/>
  <c r="I20" i="1"/>
  <c r="I19" i="1"/>
  <c r="I22" i="1" s="1"/>
  <c r="I17" i="1"/>
  <c r="I16" i="1"/>
  <c r="H14" i="1"/>
  <c r="G14" i="1"/>
  <c r="F14" i="1"/>
  <c r="F23" i="1" s="1"/>
  <c r="F169" i="1" s="1"/>
  <c r="I13" i="1"/>
  <c r="I12" i="1"/>
  <c r="I14" i="1" s="1"/>
  <c r="I23" i="1" s="1"/>
  <c r="H169" i="1" l="1"/>
  <c r="I72" i="1"/>
  <c r="I122" i="1"/>
  <c r="I152" i="1"/>
  <c r="I56" i="1"/>
  <c r="I169" i="1" s="1"/>
  <c r="D169" i="1"/>
</calcChain>
</file>

<file path=xl/sharedStrings.xml><?xml version="1.0" encoding="utf-8"?>
<sst xmlns="http://schemas.openxmlformats.org/spreadsheetml/2006/main" count="210" uniqueCount="105">
  <si>
    <t xml:space="preserve">                                    ___________________</t>
  </si>
  <si>
    <t>"____________" _____________________ 2025г.</t>
  </si>
  <si>
    <t>№ п/п</t>
  </si>
  <si>
    <t>№ рецепт</t>
  </si>
  <si>
    <t>Наименование блюд</t>
  </si>
  <si>
    <t>Выход, г</t>
  </si>
  <si>
    <t>Цена, руб</t>
  </si>
  <si>
    <t xml:space="preserve">       Белки,    г</t>
  </si>
  <si>
    <t>Жиры,  г</t>
  </si>
  <si>
    <t>Углеводы, г</t>
  </si>
  <si>
    <t>Калорийность, ккал</t>
  </si>
  <si>
    <t>День 1.</t>
  </si>
  <si>
    <t xml:space="preserve"> Завтрак</t>
  </si>
  <si>
    <t xml:space="preserve">Каша молочная рисовая с сахаром и маслом сливочным </t>
  </si>
  <si>
    <t>150/5/5</t>
  </si>
  <si>
    <t>Оладьи творожные с джемом</t>
  </si>
  <si>
    <t>80/30</t>
  </si>
  <si>
    <t>Чай с сахаром</t>
  </si>
  <si>
    <t>Хлеб пшеничный</t>
  </si>
  <si>
    <t>Яблоко</t>
  </si>
  <si>
    <t xml:space="preserve">                                   Итого:</t>
  </si>
  <si>
    <t>Обед</t>
  </si>
  <si>
    <t>Салат из свежих помидоров и огурцов</t>
  </si>
  <si>
    <t>Борщ из свеж капусты, картоф., сметаной  и зеленью</t>
  </si>
  <si>
    <t>200/5</t>
  </si>
  <si>
    <t>268/171</t>
  </si>
  <si>
    <t xml:space="preserve">Котлеты из говядины с кашей гречневой и маслом сливочным </t>
  </si>
  <si>
    <t>90/150/5</t>
  </si>
  <si>
    <t>Чай с сахаром и лимоном</t>
  </si>
  <si>
    <t>Хлеб ржаной</t>
  </si>
  <si>
    <t xml:space="preserve">                                  Итого:</t>
  </si>
  <si>
    <t>Всего за день:</t>
  </si>
  <si>
    <t>День 2.</t>
  </si>
  <si>
    <t xml:space="preserve">Масло сливочное шоколадное </t>
  </si>
  <si>
    <t>Сосиски с макаронами отварными и маслом сливочным</t>
  </si>
  <si>
    <t>50/150/5</t>
  </si>
  <si>
    <t>Салат витаминный (2 вариант), зеленью</t>
  </si>
  <si>
    <t>Суп картофельный  с фасолью,зеленью</t>
  </si>
  <si>
    <t xml:space="preserve">Жаркое по-домашнему </t>
  </si>
  <si>
    <t>Компот из вишни свежезамороженной</t>
  </si>
  <si>
    <t xml:space="preserve">                           Итого:</t>
  </si>
  <si>
    <t>День 3.</t>
  </si>
  <si>
    <t>Масло сливочное</t>
  </si>
  <si>
    <t>Какао с молоком</t>
  </si>
  <si>
    <t xml:space="preserve">Салат морковный </t>
  </si>
  <si>
    <t>Суп картофельный с горохом и зеленью</t>
  </si>
  <si>
    <t>230/312</t>
  </si>
  <si>
    <t>Фишбол с картофельным пюре и маслом сливочным</t>
  </si>
  <si>
    <t>Компот из свежих яблок</t>
  </si>
  <si>
    <t xml:space="preserve">Мороженое  пломбир </t>
  </si>
  <si>
    <t>,</t>
  </si>
  <si>
    <t>День 4.</t>
  </si>
  <si>
    <t xml:space="preserve">Ветчина </t>
  </si>
  <si>
    <t>Шоколадные шарики с молоком (40/150)</t>
  </si>
  <si>
    <t>40/150</t>
  </si>
  <si>
    <t>Пирог осетинский «Картофджын»</t>
  </si>
  <si>
    <t>Итого:</t>
  </si>
  <si>
    <t>Винегрет</t>
  </si>
  <si>
    <t>Суп картофельный  с макаронными изделиями</t>
  </si>
  <si>
    <t xml:space="preserve">Котлеты куриные с рагу овощным </t>
  </si>
  <si>
    <t>90/150</t>
  </si>
  <si>
    <t>День 5.</t>
  </si>
  <si>
    <t>Сыр сливочный</t>
  </si>
  <si>
    <t>Каша вязкая молочная из смеси круп с маслом сливочным и сахаром</t>
  </si>
  <si>
    <t>Салат из белокочанной капусты, зеленью</t>
  </si>
  <si>
    <t>Суп картофельный с рисовой крупой  и зеленью</t>
  </si>
  <si>
    <t>290/171</t>
  </si>
  <si>
    <t>Гуляш из куриного филе с кашей гречневой  рассыпчатой</t>
  </si>
  <si>
    <t>Компот из сухофруктов</t>
  </si>
  <si>
    <t>День 6.</t>
  </si>
  <si>
    <t>Омлет натуральный с сыром</t>
  </si>
  <si>
    <t>180/10/7</t>
  </si>
  <si>
    <t>Пельмени мясные отварные с маслом сливочным</t>
  </si>
  <si>
    <t>День 7.</t>
  </si>
  <si>
    <t>Ветчина</t>
  </si>
  <si>
    <t>Каша молочная ячневая с маслом сливочным и сахаром</t>
  </si>
  <si>
    <t>Щи из капусты с картофелем и сметаной</t>
  </si>
  <si>
    <t>Плов с говядиной</t>
  </si>
  <si>
    <t>Булочка сдобная "Плюшка"</t>
  </si>
  <si>
    <t>День   8.</t>
  </si>
  <si>
    <t>Сосиски с кашей гречневой и маслом сливочным</t>
  </si>
  <si>
    <t>Конфеты, глазированные шоколадом</t>
  </si>
  <si>
    <t xml:space="preserve">Салат из белокочанной капусты с зеленью </t>
  </si>
  <si>
    <t xml:space="preserve">Рыба запеченная с пюре картофельным и маслом сливочным </t>
  </si>
  <si>
    <t>90/155</t>
  </si>
  <si>
    <t xml:space="preserve">                  Всего за день:</t>
  </si>
  <si>
    <t>День 9.</t>
  </si>
  <si>
    <t>Сырники из творога с молоком сгущенным (130/30)</t>
  </si>
  <si>
    <t>Борщ из свеж капусты, картофелем, сметаной  и зеленью</t>
  </si>
  <si>
    <t xml:space="preserve">Шницель из говядины и мяса птицы с макаронами отварными и маслом сливочным </t>
  </si>
  <si>
    <t>День  10.</t>
  </si>
  <si>
    <t>Пицца школьная</t>
  </si>
  <si>
    <t>Каша гречневая молочная с маслом и сахаром</t>
  </si>
  <si>
    <t>Салат витаминный ( 1 вар)</t>
  </si>
  <si>
    <t xml:space="preserve">Наггетсы с булгуром и овощами </t>
  </si>
  <si>
    <t>среднее за 10 дней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</si>
  <si>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</si>
  <si>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</si>
  <si>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</si>
  <si>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 xml:space="preserve">Примерное 10-дневное меню комплексных завтраков, обедов  для летних оздоровительных лагерей  учащихся  (7-11 лет) при МБОУ СОШ  г. Владикавказа на 2025 г.                                                                                       </t>
  </si>
  <si>
    <t>Каша  молочная гречневая  с маслом сливочным  и сахаром</t>
  </si>
  <si>
    <t xml:space="preserve"> Итого:</t>
  </si>
  <si>
    <t xml:space="preserve">   Итого:</t>
  </si>
  <si>
    <t xml:space="preserve">  Всего за день:</t>
  </si>
  <si>
    <t xml:space="preserve"> 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</si>
</sst>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>
      <alignment horizontal="left" vertical="top"/>
    </xf>
    <xf numFmtId="0" fontId="8" fillId="0" borderId="0" applyBorder="0" applyProtection="0"/>
  </cellStyleXfs>
  <cellXfs count="87">
    <xf numFmtId="0" fontId="0" fillId="0" borderId="0" xfId="0"/>
    <xf numFmtId="0" fontId="7" fillId="0" borderId="5" xfId="2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1" fontId="7" fillId="0" borderId="5" xfId="2" applyNumberFormat="1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2" fontId="7" fillId="0" borderId="5" xfId="2" applyNumberFormat="1" applyFont="1" applyBorder="1" applyAlignment="1" applyProtection="1">
      <alignment horizontal="left" vertical="center"/>
    </xf>
    <xf numFmtId="164" fontId="7" fillId="0" borderId="5" xfId="2" applyNumberFormat="1" applyFont="1" applyBorder="1" applyAlignment="1" applyProtection="1">
      <alignment horizontal="left" vertical="center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left" vertical="center" wrapText="1"/>
    </xf>
    <xf numFmtId="2" fontId="7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2" fontId="7" fillId="2" borderId="5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2" borderId="5" xfId="1" applyNumberFormat="1" applyFont="1" applyFill="1" applyBorder="1" applyAlignment="1" applyProtection="1">
      <alignment horizontal="left" vertical="center"/>
    </xf>
    <xf numFmtId="164" fontId="6" fillId="2" borderId="5" xfId="1" applyNumberFormat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 wrapText="1"/>
    </xf>
    <xf numFmtId="0" fontId="7" fillId="2" borderId="5" xfId="2" applyFont="1" applyFill="1" applyBorder="1" applyAlignment="1" applyProtection="1">
      <alignment horizontal="left" vertical="center" wrapText="1"/>
    </xf>
    <xf numFmtId="1" fontId="7" fillId="2" borderId="5" xfId="2" applyNumberFormat="1" applyFont="1" applyFill="1" applyBorder="1" applyAlignment="1" applyProtection="1">
      <alignment horizontal="left" vertical="center"/>
    </xf>
    <xf numFmtId="2" fontId="7" fillId="2" borderId="5" xfId="2" applyNumberFormat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2" fontId="6" fillId="2" borderId="6" xfId="0" applyNumberFormat="1" applyFont="1" applyFill="1" applyBorder="1" applyAlignment="1">
      <alignment horizontal="left" vertical="center"/>
    </xf>
    <xf numFmtId="2" fontId="10" fillId="0" borderId="5" xfId="0" applyNumberFormat="1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 wrapText="1"/>
    </xf>
    <xf numFmtId="2" fontId="11" fillId="2" borderId="6" xfId="1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>
      <alignment horizontal="left" vertical="center" wrapText="1"/>
    </xf>
    <xf numFmtId="2" fontId="6" fillId="0" borderId="5" xfId="1" applyNumberFormat="1" applyFont="1" applyBorder="1" applyAlignment="1" applyProtection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1" fontId="6" fillId="2" borderId="5" xfId="1" applyNumberFormat="1" applyFont="1" applyFill="1" applyBorder="1" applyAlignment="1" applyProtection="1">
      <alignment horizontal="left" vertical="center" wrapText="1"/>
    </xf>
    <xf numFmtId="1" fontId="11" fillId="2" borderId="6" xfId="1" applyNumberFormat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1" fontId="10" fillId="2" borderId="6" xfId="1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2" fontId="10" fillId="2" borderId="5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/>
    </xf>
    <xf numFmtId="1" fontId="11" fillId="2" borderId="6" xfId="2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1" fontId="10" fillId="2" borderId="6" xfId="2" applyNumberFormat="1" applyFont="1" applyFill="1" applyBorder="1" applyAlignment="1">
      <alignment horizontal="left" vertical="center"/>
    </xf>
    <xf numFmtId="164" fontId="10" fillId="2" borderId="6" xfId="2" applyNumberFormat="1" applyFont="1" applyFill="1" applyBorder="1" applyAlignment="1">
      <alignment horizontal="left" vertical="center"/>
    </xf>
    <xf numFmtId="2" fontId="10" fillId="2" borderId="6" xfId="2" applyNumberFormat="1" applyFont="1" applyFill="1" applyBorder="1" applyAlignment="1">
      <alignment horizontal="left" vertical="center"/>
    </xf>
    <xf numFmtId="1" fontId="11" fillId="2" borderId="6" xfId="1" applyNumberFormat="1" applyFont="1" applyFill="1" applyBorder="1" applyAlignment="1">
      <alignment horizontal="left" vertical="center" wrapText="1"/>
    </xf>
    <xf numFmtId="164" fontId="10" fillId="2" borderId="6" xfId="1" applyNumberFormat="1" applyFont="1" applyFill="1" applyBorder="1" applyAlignment="1">
      <alignment horizontal="left" vertical="center" wrapText="1"/>
    </xf>
    <xf numFmtId="164" fontId="7" fillId="2" borderId="5" xfId="2" applyNumberFormat="1" applyFont="1" applyFill="1" applyBorder="1" applyAlignment="1" applyProtection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12" fillId="2" borderId="5" xfId="1" applyNumberFormat="1" applyFont="1" applyFill="1" applyBorder="1" applyAlignment="1" applyProtection="1">
      <alignment horizontal="left" vertical="center" wrapText="1"/>
    </xf>
    <xf numFmtId="1" fontId="7" fillId="2" borderId="5" xfId="3" applyNumberFormat="1" applyFont="1" applyFill="1" applyBorder="1" applyAlignment="1" applyProtection="1">
      <alignment horizontal="left" vertical="center" wrapText="1"/>
    </xf>
    <xf numFmtId="2" fontId="7" fillId="2" borderId="5" xfId="3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topLeftCell="A162" workbookViewId="0">
      <selection activeCell="F178" sqref="F178"/>
    </sheetView>
  </sheetViews>
  <sheetFormatPr defaultRowHeight="15" x14ac:dyDescent="0.25"/>
  <cols>
    <col min="2" max="2" width="9.28515625" bestFit="1" customWidth="1"/>
    <col min="3" max="3" width="35.28515625" customWidth="1"/>
    <col min="4" max="4" width="10.42578125" bestFit="1" customWidth="1"/>
    <col min="5" max="8" width="9.28515625" bestFit="1" customWidth="1"/>
    <col min="9" max="9" width="10.42578125" bestFit="1" customWidth="1"/>
  </cols>
  <sheetData>
    <row r="1" spans="1:9" s="11" customFormat="1" ht="15.75" x14ac:dyDescent="0.25">
      <c r="A1" s="9"/>
      <c r="B1" s="81"/>
      <c r="C1" s="81"/>
      <c r="D1" s="10"/>
      <c r="E1" s="82"/>
      <c r="F1" s="82"/>
      <c r="G1" s="82"/>
      <c r="H1" s="82"/>
      <c r="I1" s="82"/>
    </row>
    <row r="2" spans="1:9" s="11" customFormat="1" ht="15.75" x14ac:dyDescent="0.25">
      <c r="A2" s="12"/>
      <c r="B2" s="81"/>
      <c r="C2" s="81"/>
      <c r="D2" s="13"/>
      <c r="E2" s="83" t="s">
        <v>0</v>
      </c>
      <c r="F2" s="83"/>
      <c r="G2" s="83"/>
      <c r="H2" s="83"/>
      <c r="I2" s="83"/>
    </row>
    <row r="3" spans="1:9" s="11" customFormat="1" ht="15.75" x14ac:dyDescent="0.25">
      <c r="A3" s="12"/>
      <c r="B3" s="81"/>
      <c r="C3" s="81"/>
      <c r="D3" s="13"/>
      <c r="E3" s="84" t="s">
        <v>1</v>
      </c>
      <c r="F3" s="84"/>
      <c r="G3" s="84"/>
      <c r="H3" s="84"/>
      <c r="I3" s="84"/>
    </row>
    <row r="4" spans="1:9" s="11" customFormat="1" ht="15.75" x14ac:dyDescent="0.25">
      <c r="A4" s="85"/>
      <c r="B4" s="85"/>
      <c r="C4" s="85"/>
      <c r="D4" s="85"/>
      <c r="E4" s="85"/>
      <c r="F4" s="85"/>
      <c r="G4" s="86"/>
      <c r="H4" s="86"/>
      <c r="I4" s="86"/>
    </row>
    <row r="5" spans="1:9" s="14" customFormat="1" ht="15.75" x14ac:dyDescent="0.25">
      <c r="A5" s="77" t="s">
        <v>99</v>
      </c>
      <c r="B5" s="77"/>
      <c r="C5" s="77"/>
      <c r="D5" s="77"/>
      <c r="E5" s="77"/>
      <c r="F5" s="77"/>
      <c r="G5" s="77"/>
      <c r="H5" s="77"/>
      <c r="I5" s="77"/>
    </row>
    <row r="6" spans="1:9" s="14" customFormat="1" ht="15.75" x14ac:dyDescent="0.25">
      <c r="A6" s="77" t="s">
        <v>2</v>
      </c>
      <c r="B6" s="79" t="s">
        <v>3</v>
      </c>
      <c r="C6" s="80" t="s">
        <v>4</v>
      </c>
      <c r="D6" s="79" t="s">
        <v>5</v>
      </c>
      <c r="E6" s="79" t="s">
        <v>6</v>
      </c>
      <c r="F6" s="79" t="s">
        <v>7</v>
      </c>
      <c r="G6" s="79" t="s">
        <v>8</v>
      </c>
      <c r="H6" s="79" t="s">
        <v>9</v>
      </c>
      <c r="I6" s="79" t="s">
        <v>10</v>
      </c>
    </row>
    <row r="7" spans="1:9" s="14" customFormat="1" ht="15.75" x14ac:dyDescent="0.25">
      <c r="A7" s="77"/>
      <c r="B7" s="79"/>
      <c r="C7" s="80"/>
      <c r="D7" s="79"/>
      <c r="E7" s="79"/>
      <c r="F7" s="79"/>
      <c r="G7" s="79"/>
      <c r="H7" s="79"/>
      <c r="I7" s="79"/>
    </row>
    <row r="8" spans="1:9" s="14" customFormat="1" ht="19.5" customHeight="1" x14ac:dyDescent="0.25">
      <c r="A8" s="77" t="s">
        <v>11</v>
      </c>
      <c r="B8" s="15"/>
      <c r="C8" s="15" t="s">
        <v>12</v>
      </c>
      <c r="D8" s="16"/>
      <c r="E8" s="17"/>
      <c r="F8" s="17"/>
      <c r="G8" s="17"/>
      <c r="H8" s="17"/>
      <c r="I8" s="17"/>
    </row>
    <row r="9" spans="1:9" s="14" customFormat="1" ht="58.5" customHeight="1" x14ac:dyDescent="0.25">
      <c r="A9" s="77"/>
      <c r="B9" s="15">
        <v>174</v>
      </c>
      <c r="C9" s="18" t="s">
        <v>13</v>
      </c>
      <c r="D9" s="19" t="s">
        <v>14</v>
      </c>
      <c r="E9" s="20"/>
      <c r="F9" s="20">
        <v>4.0199999999999996</v>
      </c>
      <c r="G9" s="20">
        <v>5.58</v>
      </c>
      <c r="H9" s="20">
        <v>32.01</v>
      </c>
      <c r="I9" s="21">
        <v>194.4</v>
      </c>
    </row>
    <row r="10" spans="1:9" s="14" customFormat="1" ht="15.75" x14ac:dyDescent="0.25">
      <c r="A10" s="77"/>
      <c r="B10" s="15">
        <v>182</v>
      </c>
      <c r="C10" s="18" t="s">
        <v>15</v>
      </c>
      <c r="D10" s="16" t="s">
        <v>16</v>
      </c>
      <c r="E10" s="17"/>
      <c r="F10" s="20">
        <v>12.49</v>
      </c>
      <c r="G10" s="20">
        <v>9.99</v>
      </c>
      <c r="H10" s="20">
        <v>40.69</v>
      </c>
      <c r="I10" s="21">
        <v>298.64999999999998</v>
      </c>
    </row>
    <row r="11" spans="1:9" s="14" customFormat="1" ht="15.75" x14ac:dyDescent="0.25">
      <c r="A11" s="77"/>
      <c r="B11" s="15">
        <v>350</v>
      </c>
      <c r="C11" s="18" t="s">
        <v>17</v>
      </c>
      <c r="D11" s="16">
        <v>180</v>
      </c>
      <c r="E11" s="17"/>
      <c r="F11" s="17">
        <v>0.18</v>
      </c>
      <c r="G11" s="17">
        <v>0.04</v>
      </c>
      <c r="H11" s="17">
        <v>10</v>
      </c>
      <c r="I11" s="21">
        <v>41.15</v>
      </c>
    </row>
    <row r="12" spans="1:9" s="14" customFormat="1" ht="15.75" x14ac:dyDescent="0.25">
      <c r="A12" s="77"/>
      <c r="B12" s="15"/>
      <c r="C12" s="22" t="s">
        <v>18</v>
      </c>
      <c r="D12" s="23">
        <v>30</v>
      </c>
      <c r="E12" s="23"/>
      <c r="F12" s="24">
        <v>2.1</v>
      </c>
      <c r="G12" s="24">
        <v>0.23</v>
      </c>
      <c r="H12" s="24">
        <v>13.96</v>
      </c>
      <c r="I12" s="21">
        <f>(F12+H12)*4+G12*9</f>
        <v>66.31</v>
      </c>
    </row>
    <row r="13" spans="1:9" s="14" customFormat="1" ht="15.75" x14ac:dyDescent="0.25">
      <c r="A13" s="77"/>
      <c r="B13" s="15">
        <v>338</v>
      </c>
      <c r="C13" s="18" t="s">
        <v>19</v>
      </c>
      <c r="D13" s="16">
        <v>100</v>
      </c>
      <c r="E13" s="17"/>
      <c r="F13" s="17">
        <v>0.48</v>
      </c>
      <c r="G13" s="17">
        <v>0.48</v>
      </c>
      <c r="H13" s="17">
        <v>11.76</v>
      </c>
      <c r="I13" s="21">
        <f>(F13+H13)*4+G13*9</f>
        <v>53.28</v>
      </c>
    </row>
    <row r="14" spans="1:9" s="14" customFormat="1" ht="12.75" customHeight="1" x14ac:dyDescent="0.25">
      <c r="A14" s="77"/>
      <c r="B14" s="15"/>
      <c r="C14" s="15" t="s">
        <v>20</v>
      </c>
      <c r="D14" s="25">
        <v>590</v>
      </c>
      <c r="E14" s="26"/>
      <c r="F14" s="26">
        <f>SUM(F9:F13)</f>
        <v>19.27</v>
      </c>
      <c r="G14" s="26">
        <f>SUM(G9:G13)</f>
        <v>16.32</v>
      </c>
      <c r="H14" s="26">
        <f>SUM(H9:H13)</f>
        <v>108.42</v>
      </c>
      <c r="I14" s="26">
        <f>SUM(I9:I13)</f>
        <v>653.79</v>
      </c>
    </row>
    <row r="15" spans="1:9" s="14" customFormat="1" ht="15.75" x14ac:dyDescent="0.25">
      <c r="A15" s="77"/>
      <c r="B15" s="15"/>
      <c r="C15" s="27" t="s">
        <v>21</v>
      </c>
      <c r="D15" s="18"/>
      <c r="E15" s="17"/>
      <c r="F15" s="17"/>
      <c r="G15" s="17"/>
      <c r="H15" s="17"/>
      <c r="I15" s="21"/>
    </row>
    <row r="16" spans="1:9" s="14" customFormat="1" ht="58.5" customHeight="1" x14ac:dyDescent="0.25">
      <c r="A16" s="77"/>
      <c r="B16" s="15">
        <v>24</v>
      </c>
      <c r="C16" s="18" t="s">
        <v>22</v>
      </c>
      <c r="D16" s="16">
        <v>60</v>
      </c>
      <c r="E16" s="17"/>
      <c r="F16" s="17">
        <v>0.48</v>
      </c>
      <c r="G16" s="17">
        <v>3.07</v>
      </c>
      <c r="H16" s="17">
        <v>2.19</v>
      </c>
      <c r="I16" s="21">
        <f>(F16+H16)*4+G16*9</f>
        <v>38.31</v>
      </c>
    </row>
    <row r="17" spans="1:9" s="14" customFormat="1" ht="46.5" customHeight="1" x14ac:dyDescent="0.25">
      <c r="A17" s="77"/>
      <c r="B17" s="15">
        <v>82</v>
      </c>
      <c r="C17" s="18" t="s">
        <v>23</v>
      </c>
      <c r="D17" s="16" t="s">
        <v>24</v>
      </c>
      <c r="E17" s="17"/>
      <c r="F17" s="17">
        <v>1.54</v>
      </c>
      <c r="G17" s="17">
        <v>5.1100000000000003</v>
      </c>
      <c r="H17" s="17">
        <v>10.130000000000001</v>
      </c>
      <c r="I17" s="21">
        <f>(F17+H17)*4+G17*9</f>
        <v>92.670000000000016</v>
      </c>
    </row>
    <row r="18" spans="1:9" s="14" customFormat="1" ht="46.5" customHeight="1" x14ac:dyDescent="0.25">
      <c r="A18" s="77"/>
      <c r="B18" s="15" t="s">
        <v>25</v>
      </c>
      <c r="C18" s="28" t="s">
        <v>26</v>
      </c>
      <c r="D18" s="29" t="s">
        <v>27</v>
      </c>
      <c r="E18" s="17"/>
      <c r="F18" s="30">
        <v>22.55</v>
      </c>
      <c r="G18" s="30">
        <v>16.829999999999998</v>
      </c>
      <c r="H18" s="31">
        <v>46.2</v>
      </c>
      <c r="I18" s="32">
        <v>427.02</v>
      </c>
    </row>
    <row r="19" spans="1:9" s="14" customFormat="1" ht="46.5" customHeight="1" x14ac:dyDescent="0.25">
      <c r="A19" s="77"/>
      <c r="B19" s="15">
        <v>342</v>
      </c>
      <c r="C19" s="18" t="s">
        <v>28</v>
      </c>
      <c r="D19" s="16">
        <v>180</v>
      </c>
      <c r="E19" s="17"/>
      <c r="F19" s="17">
        <v>0.14000000000000001</v>
      </c>
      <c r="G19" s="17">
        <v>0.14000000000000001</v>
      </c>
      <c r="H19" s="17">
        <v>13.51</v>
      </c>
      <c r="I19" s="21">
        <f>(F19+H19)*4+G19*9</f>
        <v>55.86</v>
      </c>
    </row>
    <row r="20" spans="1:9" s="14" customFormat="1" ht="31.5" customHeight="1" x14ac:dyDescent="0.25">
      <c r="A20" s="77"/>
      <c r="B20" s="15"/>
      <c r="C20" s="18" t="s">
        <v>18</v>
      </c>
      <c r="D20" s="23">
        <v>20</v>
      </c>
      <c r="E20" s="23"/>
      <c r="F20" s="24">
        <v>1.58</v>
      </c>
      <c r="G20" s="24">
        <v>0.2</v>
      </c>
      <c r="H20" s="24">
        <v>9.66</v>
      </c>
      <c r="I20" s="21">
        <f>(F20+H20)*4+G20*9</f>
        <v>46.76</v>
      </c>
    </row>
    <row r="21" spans="1:9" s="14" customFormat="1" ht="31.5" customHeight="1" x14ac:dyDescent="0.25">
      <c r="A21" s="77"/>
      <c r="B21" s="15"/>
      <c r="C21" s="18" t="s">
        <v>29</v>
      </c>
      <c r="D21" s="23">
        <v>40</v>
      </c>
      <c r="E21" s="23"/>
      <c r="F21" s="24">
        <v>2.64</v>
      </c>
      <c r="G21" s="24">
        <v>0.48</v>
      </c>
      <c r="H21" s="24">
        <v>15.86</v>
      </c>
      <c r="I21" s="21">
        <v>78.319999999999993</v>
      </c>
    </row>
    <row r="22" spans="1:9" s="14" customFormat="1" ht="31.5" customHeight="1" x14ac:dyDescent="0.25">
      <c r="A22" s="77"/>
      <c r="B22" s="15"/>
      <c r="C22" s="15" t="s">
        <v>30</v>
      </c>
      <c r="D22" s="25">
        <v>778</v>
      </c>
      <c r="E22" s="26"/>
      <c r="F22" s="26">
        <f>SUM(F16:F21)</f>
        <v>28.93</v>
      </c>
      <c r="G22" s="26">
        <f>SUM(G16:G21)</f>
        <v>25.83</v>
      </c>
      <c r="H22" s="26">
        <f>SUM(H16:H21)</f>
        <v>97.55</v>
      </c>
      <c r="I22" s="26">
        <f>SUM(I16:I21)</f>
        <v>738.94</v>
      </c>
    </row>
    <row r="23" spans="1:9" s="14" customFormat="1" ht="31.5" customHeight="1" x14ac:dyDescent="0.25">
      <c r="A23" s="77"/>
      <c r="B23" s="15"/>
      <c r="C23" s="15" t="s">
        <v>31</v>
      </c>
      <c r="D23" s="25">
        <f>D14+D22</f>
        <v>1368</v>
      </c>
      <c r="E23" s="26">
        <v>185</v>
      </c>
      <c r="F23" s="26">
        <f>F14+F22</f>
        <v>48.2</v>
      </c>
      <c r="G23" s="26">
        <f>G14+G22</f>
        <v>42.15</v>
      </c>
      <c r="H23" s="26">
        <f>H14+H22</f>
        <v>205.97</v>
      </c>
      <c r="I23" s="26">
        <f>I14+I22</f>
        <v>1392.73</v>
      </c>
    </row>
    <row r="24" spans="1:9" s="14" customFormat="1" ht="31.5" customHeight="1" x14ac:dyDescent="0.25">
      <c r="A24" s="77" t="s">
        <v>32</v>
      </c>
      <c r="B24" s="15"/>
      <c r="C24" s="15" t="s">
        <v>12</v>
      </c>
      <c r="D24" s="16"/>
      <c r="E24" s="17"/>
      <c r="F24" s="17"/>
      <c r="G24" s="17"/>
      <c r="H24" s="17"/>
      <c r="I24" s="21"/>
    </row>
    <row r="25" spans="1:9" s="14" customFormat="1" ht="46.5" customHeight="1" x14ac:dyDescent="0.25">
      <c r="A25" s="77"/>
      <c r="B25" s="15"/>
      <c r="C25" s="18" t="s">
        <v>33</v>
      </c>
      <c r="D25" s="19">
        <v>10</v>
      </c>
      <c r="E25" s="20"/>
      <c r="F25" s="20">
        <v>0.01</v>
      </c>
      <c r="G25" s="20">
        <v>3.87</v>
      </c>
      <c r="H25" s="20">
        <v>1.22</v>
      </c>
      <c r="I25" s="21">
        <v>41.5</v>
      </c>
    </row>
    <row r="26" spans="1:9" s="14" customFormat="1" ht="46.5" customHeight="1" x14ac:dyDescent="0.25">
      <c r="A26" s="77"/>
      <c r="B26" s="15">
        <v>202</v>
      </c>
      <c r="C26" s="18" t="s">
        <v>34</v>
      </c>
      <c r="D26" s="16" t="s">
        <v>35</v>
      </c>
      <c r="E26" s="17"/>
      <c r="F26" s="17">
        <v>12.61</v>
      </c>
      <c r="G26" s="17">
        <v>13.56</v>
      </c>
      <c r="H26" s="17">
        <v>29.67</v>
      </c>
      <c r="I26" s="21">
        <v>282.60000000000002</v>
      </c>
    </row>
    <row r="27" spans="1:9" s="14" customFormat="1" ht="30.75" customHeight="1" x14ac:dyDescent="0.25">
      <c r="A27" s="77"/>
      <c r="B27" s="15">
        <v>376</v>
      </c>
      <c r="C27" s="18" t="s">
        <v>17</v>
      </c>
      <c r="D27" s="16">
        <v>180</v>
      </c>
      <c r="E27" s="17"/>
      <c r="F27" s="21">
        <v>0.05</v>
      </c>
      <c r="G27" s="21">
        <v>0.01</v>
      </c>
      <c r="H27" s="21">
        <v>10.16</v>
      </c>
      <c r="I27" s="21">
        <f>(F27+H27)*4+G27*9</f>
        <v>40.930000000000007</v>
      </c>
    </row>
    <row r="28" spans="1:9" s="14" customFormat="1" ht="30.75" customHeight="1" x14ac:dyDescent="0.25">
      <c r="A28" s="77"/>
      <c r="B28" s="15"/>
      <c r="C28" s="22" t="s">
        <v>18</v>
      </c>
      <c r="D28" s="23">
        <v>30</v>
      </c>
      <c r="E28" s="23"/>
      <c r="F28" s="24">
        <v>2.8</v>
      </c>
      <c r="G28" s="24">
        <v>0.31</v>
      </c>
      <c r="H28" s="24">
        <v>13.96</v>
      </c>
      <c r="I28" s="21">
        <f>(F28+H28)*4+G28*9</f>
        <v>69.830000000000013</v>
      </c>
    </row>
    <row r="29" spans="1:9" s="14" customFormat="1" ht="30.75" customHeight="1" x14ac:dyDescent="0.25">
      <c r="A29" s="77"/>
      <c r="B29" s="15">
        <v>338</v>
      </c>
      <c r="C29" s="18" t="s">
        <v>19</v>
      </c>
      <c r="D29" s="16">
        <v>100</v>
      </c>
      <c r="E29" s="17"/>
      <c r="F29" s="17">
        <v>0.4</v>
      </c>
      <c r="G29" s="17">
        <v>0.4</v>
      </c>
      <c r="H29" s="17">
        <v>9.8000000000000007</v>
      </c>
      <c r="I29" s="21">
        <f>(F29+H29)*4+G29*9</f>
        <v>44.400000000000006</v>
      </c>
    </row>
    <row r="30" spans="1:9" s="14" customFormat="1" ht="30.75" customHeight="1" x14ac:dyDescent="0.25">
      <c r="A30" s="77"/>
      <c r="B30" s="15"/>
      <c r="C30" s="15" t="s">
        <v>20</v>
      </c>
      <c r="D30" s="25">
        <v>525</v>
      </c>
      <c r="E30" s="26"/>
      <c r="F30" s="26">
        <f>SUM(F25:F29)</f>
        <v>15.87</v>
      </c>
      <c r="G30" s="26">
        <f>SUM(G25:G29)</f>
        <v>18.149999999999999</v>
      </c>
      <c r="H30" s="26">
        <f>SUM(H25:H29)</f>
        <v>64.81</v>
      </c>
      <c r="I30" s="26">
        <f>SUM(I25:I29)</f>
        <v>479.26</v>
      </c>
    </row>
    <row r="31" spans="1:9" s="14" customFormat="1" ht="30.75" customHeight="1" x14ac:dyDescent="0.25">
      <c r="A31" s="77"/>
      <c r="B31" s="15"/>
      <c r="C31" s="15" t="s">
        <v>21</v>
      </c>
      <c r="D31" s="16"/>
      <c r="E31" s="17"/>
      <c r="F31" s="17"/>
      <c r="G31" s="17"/>
      <c r="H31" s="17"/>
      <c r="I31" s="21"/>
    </row>
    <row r="32" spans="1:9" s="14" customFormat="1" ht="46.5" customHeight="1" x14ac:dyDescent="0.25">
      <c r="A32" s="77"/>
      <c r="B32" s="15">
        <v>24</v>
      </c>
      <c r="C32" s="33" t="s">
        <v>36</v>
      </c>
      <c r="D32" s="34">
        <v>60</v>
      </c>
      <c r="E32" s="18"/>
      <c r="F32" s="35">
        <v>0.13500000000000001</v>
      </c>
      <c r="G32" s="35">
        <v>3.06</v>
      </c>
      <c r="H32" s="35">
        <v>3.14</v>
      </c>
      <c r="I32" s="36">
        <f>H32*4+G32*9+F32*4</f>
        <v>40.64</v>
      </c>
    </row>
    <row r="33" spans="1:9" s="14" customFormat="1" ht="46.5" customHeight="1" x14ac:dyDescent="0.25">
      <c r="A33" s="77"/>
      <c r="B33" s="15">
        <v>102</v>
      </c>
      <c r="C33" s="18" t="s">
        <v>37</v>
      </c>
      <c r="D33" s="16">
        <v>200</v>
      </c>
      <c r="E33" s="17"/>
      <c r="F33" s="17">
        <v>4.2</v>
      </c>
      <c r="G33" s="17">
        <v>4.3</v>
      </c>
      <c r="H33" s="17">
        <v>15.2</v>
      </c>
      <c r="I33" s="21">
        <f>F33+H33*4+G33*9</f>
        <v>103.69999999999999</v>
      </c>
    </row>
    <row r="34" spans="1:9" s="14" customFormat="1" ht="46.5" customHeight="1" x14ac:dyDescent="0.25">
      <c r="A34" s="77"/>
      <c r="B34" s="15"/>
      <c r="C34" s="18" t="s">
        <v>38</v>
      </c>
      <c r="D34" s="16">
        <v>200</v>
      </c>
      <c r="E34" s="17"/>
      <c r="F34" s="17">
        <v>21.89</v>
      </c>
      <c r="G34" s="17">
        <v>19.920000000000002</v>
      </c>
      <c r="H34" s="17">
        <v>23.38</v>
      </c>
      <c r="I34" s="21">
        <v>360.46</v>
      </c>
    </row>
    <row r="35" spans="1:9" s="14" customFormat="1" ht="46.5" customHeight="1" x14ac:dyDescent="0.25">
      <c r="A35" s="77"/>
      <c r="B35" s="15">
        <v>342</v>
      </c>
      <c r="C35" s="18" t="s">
        <v>39</v>
      </c>
      <c r="D35" s="16">
        <v>180</v>
      </c>
      <c r="E35" s="17"/>
      <c r="F35" s="17">
        <v>0.14000000000000001</v>
      </c>
      <c r="G35" s="17">
        <v>0.04</v>
      </c>
      <c r="H35" s="17">
        <v>13.88</v>
      </c>
      <c r="I35" s="21">
        <f>(F35+H35)*4+G35*9</f>
        <v>56.440000000000005</v>
      </c>
    </row>
    <row r="36" spans="1:9" s="14" customFormat="1" ht="35.25" customHeight="1" x14ac:dyDescent="0.25">
      <c r="A36" s="77"/>
      <c r="B36" s="15"/>
      <c r="C36" s="18" t="s">
        <v>18</v>
      </c>
      <c r="D36" s="23">
        <v>20</v>
      </c>
      <c r="E36" s="23"/>
      <c r="F36" s="24">
        <v>1.58</v>
      </c>
      <c r="G36" s="24">
        <v>0.2</v>
      </c>
      <c r="H36" s="24">
        <v>9.66</v>
      </c>
      <c r="I36" s="21">
        <f>(F36+H36)*4+G36*9</f>
        <v>46.76</v>
      </c>
    </row>
    <row r="37" spans="1:9" s="14" customFormat="1" ht="25.5" customHeight="1" x14ac:dyDescent="0.25">
      <c r="A37" s="77"/>
      <c r="B37" s="15"/>
      <c r="C37" s="18" t="s">
        <v>29</v>
      </c>
      <c r="D37" s="23">
        <v>40</v>
      </c>
      <c r="E37" s="23"/>
      <c r="F37" s="24">
        <v>2.64</v>
      </c>
      <c r="G37" s="24">
        <v>0.48</v>
      </c>
      <c r="H37" s="24">
        <v>15.86</v>
      </c>
      <c r="I37" s="21">
        <v>78.319999999999993</v>
      </c>
    </row>
    <row r="38" spans="1:9" s="14" customFormat="1" ht="46.5" customHeight="1" x14ac:dyDescent="0.25">
      <c r="A38" s="77"/>
      <c r="B38" s="15"/>
      <c r="C38" s="15" t="s">
        <v>56</v>
      </c>
      <c r="D38" s="27">
        <v>700</v>
      </c>
      <c r="E38" s="37"/>
      <c r="F38" s="37">
        <f>SUM(F32:F37)</f>
        <v>30.585000000000001</v>
      </c>
      <c r="G38" s="37">
        <f>SUM(G32:G37)</f>
        <v>28</v>
      </c>
      <c r="H38" s="37">
        <f>SUM(H32:H37)</f>
        <v>81.12</v>
      </c>
      <c r="I38" s="37">
        <f>SUM(I32:I37)</f>
        <v>686.31999999999994</v>
      </c>
    </row>
    <row r="39" spans="1:9" s="14" customFormat="1" ht="46.5" customHeight="1" x14ac:dyDescent="0.25">
      <c r="A39" s="77"/>
      <c r="B39" s="15"/>
      <c r="C39" s="15" t="s">
        <v>31</v>
      </c>
      <c r="D39" s="25">
        <f>D30+D38</f>
        <v>1225</v>
      </c>
      <c r="E39" s="26">
        <v>185</v>
      </c>
      <c r="F39" s="26">
        <f>F30+F38</f>
        <v>46.454999999999998</v>
      </c>
      <c r="G39" s="26">
        <f>G30+G38</f>
        <v>46.15</v>
      </c>
      <c r="H39" s="26">
        <f>H30+H38</f>
        <v>145.93</v>
      </c>
      <c r="I39" s="26">
        <f>I30+I38</f>
        <v>1165.58</v>
      </c>
    </row>
    <row r="40" spans="1:9" s="14" customFormat="1" ht="46.5" customHeight="1" x14ac:dyDescent="0.25">
      <c r="A40" s="77" t="s">
        <v>41</v>
      </c>
      <c r="B40" s="15"/>
      <c r="C40" s="15" t="s">
        <v>12</v>
      </c>
      <c r="D40" s="16"/>
      <c r="E40" s="17"/>
      <c r="F40" s="17"/>
      <c r="G40" s="17"/>
      <c r="H40" s="17"/>
      <c r="I40" s="21"/>
    </row>
    <row r="41" spans="1:9" s="14" customFormat="1" ht="46.5" customHeight="1" x14ac:dyDescent="0.25">
      <c r="A41" s="77"/>
      <c r="B41" s="15">
        <v>14</v>
      </c>
      <c r="C41" s="22" t="s">
        <v>42</v>
      </c>
      <c r="D41" s="23">
        <v>10</v>
      </c>
      <c r="E41" s="23"/>
      <c r="F41" s="21">
        <v>0.05</v>
      </c>
      <c r="G41" s="21">
        <v>7.25</v>
      </c>
      <c r="H41" s="21">
        <v>0.08</v>
      </c>
      <c r="I41" s="21">
        <f>(F41+H41)*4+G41*9</f>
        <v>65.77</v>
      </c>
    </row>
    <row r="42" spans="1:9" s="14" customFormat="1" ht="46.5" customHeight="1" x14ac:dyDescent="0.25">
      <c r="A42" s="77"/>
      <c r="B42" s="38">
        <v>174</v>
      </c>
      <c r="C42" s="39" t="s">
        <v>100</v>
      </c>
      <c r="D42" s="40" t="s">
        <v>14</v>
      </c>
      <c r="E42" s="41"/>
      <c r="F42" s="41">
        <v>6.52</v>
      </c>
      <c r="G42" s="41">
        <v>6.52</v>
      </c>
      <c r="H42" s="41">
        <v>29.5</v>
      </c>
      <c r="I42" s="21">
        <v>202.01</v>
      </c>
    </row>
    <row r="43" spans="1:9" s="14" customFormat="1" ht="46.5" customHeight="1" x14ac:dyDescent="0.25">
      <c r="A43" s="77"/>
      <c r="B43" s="15">
        <v>377</v>
      </c>
      <c r="C43" s="18" t="s">
        <v>43</v>
      </c>
      <c r="D43" s="16">
        <v>180</v>
      </c>
      <c r="E43" s="17"/>
      <c r="F43" s="17">
        <v>5.98</v>
      </c>
      <c r="G43" s="17">
        <v>4.25</v>
      </c>
      <c r="H43" s="17">
        <v>24.11</v>
      </c>
      <c r="I43" s="21">
        <v>156.63</v>
      </c>
    </row>
    <row r="44" spans="1:9" s="14" customFormat="1" ht="46.5" customHeight="1" x14ac:dyDescent="0.25">
      <c r="A44" s="77"/>
      <c r="B44" s="15"/>
      <c r="C44" s="22" t="s">
        <v>18</v>
      </c>
      <c r="D44" s="23">
        <v>30</v>
      </c>
      <c r="E44" s="23"/>
      <c r="F44" s="24">
        <v>2.1</v>
      </c>
      <c r="G44" s="24">
        <v>0.23</v>
      </c>
      <c r="H44" s="24">
        <v>13.96</v>
      </c>
      <c r="I44" s="21">
        <f>(F44+H44)*4+G44*9</f>
        <v>66.31</v>
      </c>
    </row>
    <row r="45" spans="1:9" s="14" customFormat="1" ht="46.5" customHeight="1" x14ac:dyDescent="0.25">
      <c r="A45" s="77"/>
      <c r="B45" s="15">
        <v>338</v>
      </c>
      <c r="C45" s="18" t="s">
        <v>19</v>
      </c>
      <c r="D45" s="16">
        <v>100</v>
      </c>
      <c r="E45" s="17"/>
      <c r="F45" s="17">
        <v>0.4</v>
      </c>
      <c r="G45" s="17">
        <v>0.4</v>
      </c>
      <c r="H45" s="17">
        <v>9.8000000000000007</v>
      </c>
      <c r="I45" s="21">
        <f>(F45+H45)*4+G45*9</f>
        <v>44.400000000000006</v>
      </c>
    </row>
    <row r="46" spans="1:9" s="14" customFormat="1" ht="46.5" customHeight="1" x14ac:dyDescent="0.25">
      <c r="A46" s="77"/>
      <c r="B46" s="15"/>
      <c r="C46" s="15" t="s">
        <v>20</v>
      </c>
      <c r="D46" s="25">
        <v>500</v>
      </c>
      <c r="E46" s="26"/>
      <c r="F46" s="26">
        <f>SUM(F41:F45)</f>
        <v>15.05</v>
      </c>
      <c r="G46" s="26">
        <f>SUM(G41:G45)</f>
        <v>18.649999999999999</v>
      </c>
      <c r="H46" s="26">
        <f>SUM(H41:H45)</f>
        <v>77.45</v>
      </c>
      <c r="I46" s="26">
        <f>SUM(I41:I45)</f>
        <v>535.12</v>
      </c>
    </row>
    <row r="47" spans="1:9" s="14" customFormat="1" ht="46.5" customHeight="1" x14ac:dyDescent="0.25">
      <c r="A47" s="77"/>
      <c r="B47" s="15"/>
      <c r="C47" s="15" t="s">
        <v>21</v>
      </c>
      <c r="D47" s="16"/>
      <c r="E47" s="17"/>
      <c r="F47" s="17"/>
      <c r="G47" s="17"/>
      <c r="H47" s="17"/>
      <c r="I47" s="21"/>
    </row>
    <row r="48" spans="1:9" s="14" customFormat="1" ht="46.5" customHeight="1" x14ac:dyDescent="0.25">
      <c r="A48" s="77"/>
      <c r="B48" s="34"/>
      <c r="C48" s="18" t="s">
        <v>44</v>
      </c>
      <c r="D48" s="16">
        <v>60</v>
      </c>
      <c r="E48" s="17"/>
      <c r="F48" s="42">
        <v>0.95</v>
      </c>
      <c r="G48" s="42">
        <v>3.64</v>
      </c>
      <c r="H48" s="42">
        <v>2.86</v>
      </c>
      <c r="I48" s="43">
        <f>(F48+H48)*4+G48*9</f>
        <v>48</v>
      </c>
    </row>
    <row r="49" spans="1:9" s="14" customFormat="1" ht="46.5" customHeight="1" x14ac:dyDescent="0.25">
      <c r="A49" s="77"/>
      <c r="B49" s="15">
        <v>102</v>
      </c>
      <c r="C49" s="18" t="s">
        <v>45</v>
      </c>
      <c r="D49" s="19">
        <v>60</v>
      </c>
      <c r="E49" s="20"/>
      <c r="F49" s="20">
        <v>5.72</v>
      </c>
      <c r="G49" s="20">
        <v>10.66</v>
      </c>
      <c r="H49" s="20">
        <v>3.1</v>
      </c>
      <c r="I49" s="21">
        <v>131.32</v>
      </c>
    </row>
    <row r="50" spans="1:9" s="14" customFormat="1" ht="46.5" customHeight="1" x14ac:dyDescent="0.25">
      <c r="A50" s="77"/>
      <c r="B50" s="15" t="s">
        <v>46</v>
      </c>
      <c r="C50" s="18" t="s">
        <v>47</v>
      </c>
      <c r="D50" s="16" t="s">
        <v>27</v>
      </c>
      <c r="E50" s="17"/>
      <c r="F50" s="17">
        <v>16.54</v>
      </c>
      <c r="G50" s="17">
        <v>18.399999999999999</v>
      </c>
      <c r="H50" s="17">
        <v>35.03</v>
      </c>
      <c r="I50" s="21">
        <f>(F50+H50)*4+G50*9</f>
        <v>371.88</v>
      </c>
    </row>
    <row r="51" spans="1:9" s="14" customFormat="1" ht="46.5" customHeight="1" x14ac:dyDescent="0.25">
      <c r="A51" s="77"/>
      <c r="B51" s="15">
        <v>342</v>
      </c>
      <c r="C51" s="18" t="s">
        <v>48</v>
      </c>
      <c r="D51" s="16">
        <v>180</v>
      </c>
      <c r="E51" s="17"/>
      <c r="F51" s="17">
        <v>0.14000000000000001</v>
      </c>
      <c r="G51" s="17">
        <v>0.14000000000000001</v>
      </c>
      <c r="H51" s="17">
        <v>13.51</v>
      </c>
      <c r="I51" s="21">
        <f>(F51+H51)*4+G51*9</f>
        <v>55.86</v>
      </c>
    </row>
    <row r="52" spans="1:9" s="14" customFormat="1" ht="46.5" customHeight="1" x14ac:dyDescent="0.25">
      <c r="A52" s="77"/>
      <c r="B52" s="15"/>
      <c r="C52" s="18" t="s">
        <v>18</v>
      </c>
      <c r="D52" s="23">
        <v>20</v>
      </c>
      <c r="E52" s="23"/>
      <c r="F52" s="24">
        <v>1.58</v>
      </c>
      <c r="G52" s="24">
        <v>0.2</v>
      </c>
      <c r="H52" s="24">
        <v>9.66</v>
      </c>
      <c r="I52" s="21">
        <f>(F52+H52)*4+G52*9</f>
        <v>46.76</v>
      </c>
    </row>
    <row r="53" spans="1:9" s="14" customFormat="1" ht="46.5" customHeight="1" x14ac:dyDescent="0.25">
      <c r="A53" s="77"/>
      <c r="B53" s="15"/>
      <c r="C53" s="18" t="s">
        <v>29</v>
      </c>
      <c r="D53" s="23">
        <v>40</v>
      </c>
      <c r="E53" s="23"/>
      <c r="F53" s="24">
        <v>2.64</v>
      </c>
      <c r="G53" s="24">
        <v>0.48</v>
      </c>
      <c r="H53" s="24">
        <v>15.86</v>
      </c>
      <c r="I53" s="21">
        <v>78.319999999999993</v>
      </c>
    </row>
    <row r="54" spans="1:9" s="14" customFormat="1" ht="46.5" customHeight="1" x14ac:dyDescent="0.25">
      <c r="A54" s="77"/>
      <c r="B54" s="15"/>
      <c r="C54" s="18" t="s">
        <v>49</v>
      </c>
      <c r="D54" s="16">
        <v>90</v>
      </c>
      <c r="E54" s="17"/>
      <c r="F54" s="17">
        <v>3.9</v>
      </c>
      <c r="G54" s="17">
        <v>15</v>
      </c>
      <c r="H54" s="17">
        <v>19.899999999999999</v>
      </c>
      <c r="I54" s="21">
        <f>(F54+H54)*4+G54*9</f>
        <v>230.2</v>
      </c>
    </row>
    <row r="55" spans="1:9" s="14" customFormat="1" ht="46.5" customHeight="1" x14ac:dyDescent="0.25">
      <c r="A55" s="77"/>
      <c r="B55" s="15"/>
      <c r="C55" s="15" t="s">
        <v>56</v>
      </c>
      <c r="D55" s="25">
        <v>635</v>
      </c>
      <c r="E55" s="26"/>
      <c r="F55" s="26">
        <f>SUM(F48:F54)</f>
        <v>31.47</v>
      </c>
      <c r="G55" s="26">
        <f>SUM(G48:G54)</f>
        <v>48.52</v>
      </c>
      <c r="H55" s="26">
        <f>SUM(H48:H54)</f>
        <v>99.919999999999987</v>
      </c>
      <c r="I55" s="26">
        <f>SUM(I48:I54)</f>
        <v>962.34000000000015</v>
      </c>
    </row>
    <row r="56" spans="1:9" s="14" customFormat="1" ht="46.5" customHeight="1" x14ac:dyDescent="0.25">
      <c r="A56" s="77"/>
      <c r="B56" s="15"/>
      <c r="C56" s="15" t="s">
        <v>31</v>
      </c>
      <c r="D56" s="25">
        <f>D46+D55</f>
        <v>1135</v>
      </c>
      <c r="E56" s="26">
        <v>185</v>
      </c>
      <c r="F56" s="26">
        <f>F46+F55+F55</f>
        <v>77.989999999999995</v>
      </c>
      <c r="G56" s="26">
        <f>G46+G55+G55</f>
        <v>115.69</v>
      </c>
      <c r="H56" s="26">
        <f>H46+H55+H55</f>
        <v>277.28999999999996</v>
      </c>
      <c r="I56" s="26">
        <f>I46+I55+I55</f>
        <v>2459.8000000000002</v>
      </c>
    </row>
    <row r="57" spans="1:9" s="14" customFormat="1" ht="46.5" customHeight="1" x14ac:dyDescent="0.25">
      <c r="A57" s="77"/>
      <c r="B57" s="15"/>
      <c r="C57" s="15" t="s">
        <v>12</v>
      </c>
      <c r="D57" s="16"/>
      <c r="E57" s="17"/>
      <c r="F57" s="17"/>
      <c r="G57" s="17"/>
      <c r="H57" s="17" t="s">
        <v>50</v>
      </c>
      <c r="I57" s="21"/>
    </row>
    <row r="58" spans="1:9" s="14" customFormat="1" ht="46.5" customHeight="1" x14ac:dyDescent="0.25">
      <c r="A58" s="77" t="s">
        <v>51</v>
      </c>
      <c r="B58" s="15">
        <v>16</v>
      </c>
      <c r="C58" s="18" t="s">
        <v>52</v>
      </c>
      <c r="D58" s="19">
        <v>15</v>
      </c>
      <c r="E58" s="20"/>
      <c r="F58" s="20">
        <v>3.39</v>
      </c>
      <c r="G58" s="20">
        <v>3.13</v>
      </c>
      <c r="H58" s="20">
        <v>0</v>
      </c>
      <c r="I58" s="21">
        <f>(F58+H58)*4+G58*9</f>
        <v>41.73</v>
      </c>
    </row>
    <row r="59" spans="1:9" s="14" customFormat="1" ht="46.5" customHeight="1" x14ac:dyDescent="0.25">
      <c r="A59" s="77"/>
      <c r="B59" s="44"/>
      <c r="C59" s="45" t="s">
        <v>53</v>
      </c>
      <c r="D59" s="46" t="s">
        <v>54</v>
      </c>
      <c r="E59" s="47"/>
      <c r="F59" s="41">
        <v>6.42</v>
      </c>
      <c r="G59" s="41">
        <v>4.08</v>
      </c>
      <c r="H59" s="41">
        <v>44.22</v>
      </c>
      <c r="I59" s="21">
        <v>211.23</v>
      </c>
    </row>
    <row r="60" spans="1:9" s="14" customFormat="1" ht="46.5" customHeight="1" x14ac:dyDescent="0.25">
      <c r="A60" s="77"/>
      <c r="B60" s="15">
        <v>350</v>
      </c>
      <c r="C60" s="18" t="s">
        <v>17</v>
      </c>
      <c r="D60" s="16">
        <v>180</v>
      </c>
      <c r="E60" s="17"/>
      <c r="F60" s="17">
        <v>0.18</v>
      </c>
      <c r="G60" s="17">
        <v>0.04</v>
      </c>
      <c r="H60" s="17">
        <v>10</v>
      </c>
      <c r="I60" s="21">
        <v>41.15</v>
      </c>
    </row>
    <row r="61" spans="1:9" s="14" customFormat="1" ht="46.5" customHeight="1" x14ac:dyDescent="0.25">
      <c r="A61" s="77"/>
      <c r="B61" s="15"/>
      <c r="C61" s="22" t="s">
        <v>18</v>
      </c>
      <c r="D61" s="23">
        <v>30</v>
      </c>
      <c r="E61" s="23"/>
      <c r="F61" s="24">
        <v>2.1</v>
      </c>
      <c r="G61" s="24">
        <v>0.23</v>
      </c>
      <c r="H61" s="24">
        <v>13.96</v>
      </c>
      <c r="I61" s="21">
        <f>(F61+H61)*4+G61*9</f>
        <v>66.31</v>
      </c>
    </row>
    <row r="62" spans="1:9" s="14" customFormat="1" ht="46.5" customHeight="1" x14ac:dyDescent="0.25">
      <c r="A62" s="77"/>
      <c r="B62" s="15">
        <v>421</v>
      </c>
      <c r="C62" s="18" t="s">
        <v>55</v>
      </c>
      <c r="D62" s="16">
        <v>100</v>
      </c>
      <c r="E62" s="17"/>
      <c r="F62" s="48">
        <v>7.63</v>
      </c>
      <c r="G62" s="48">
        <v>8.16</v>
      </c>
      <c r="H62" s="48">
        <v>31.26</v>
      </c>
      <c r="I62" s="48">
        <v>232.42</v>
      </c>
    </row>
    <row r="63" spans="1:9" s="14" customFormat="1" ht="46.5" customHeight="1" x14ac:dyDescent="0.25">
      <c r="A63" s="77"/>
      <c r="B63" s="15"/>
      <c r="C63" s="15" t="s">
        <v>56</v>
      </c>
      <c r="D63" s="49">
        <v>515</v>
      </c>
      <c r="E63" s="50"/>
      <c r="F63" s="51">
        <f>SUM(F58:F62)</f>
        <v>19.72</v>
      </c>
      <c r="G63" s="51">
        <f>SUM(G58:G62)</f>
        <v>15.64</v>
      </c>
      <c r="H63" s="51">
        <f>SUM(H58:H62)</f>
        <v>99.440000000000012</v>
      </c>
      <c r="I63" s="51">
        <f>SUM(I58:I62)</f>
        <v>592.83999999999992</v>
      </c>
    </row>
    <row r="64" spans="1:9" s="14" customFormat="1" ht="46.5" customHeight="1" x14ac:dyDescent="0.25">
      <c r="A64" s="77"/>
      <c r="B64" s="15"/>
      <c r="C64" s="27" t="s">
        <v>21</v>
      </c>
      <c r="D64" s="16"/>
      <c r="E64" s="17"/>
      <c r="F64" s="17"/>
      <c r="G64" s="17"/>
      <c r="H64" s="17"/>
      <c r="I64" s="21"/>
    </row>
    <row r="65" spans="1:9" s="14" customFormat="1" ht="46.5" customHeight="1" x14ac:dyDescent="0.25">
      <c r="A65" s="77"/>
      <c r="B65" s="15">
        <v>49</v>
      </c>
      <c r="C65" s="18" t="s">
        <v>57</v>
      </c>
      <c r="D65" s="16">
        <v>60</v>
      </c>
      <c r="E65" s="17"/>
      <c r="F65" s="17">
        <v>1.28</v>
      </c>
      <c r="G65" s="17">
        <v>10.130000000000001</v>
      </c>
      <c r="H65" s="17">
        <v>6.79</v>
      </c>
      <c r="I65" s="21">
        <v>123.47</v>
      </c>
    </row>
    <row r="66" spans="1:9" s="14" customFormat="1" ht="46.5" customHeight="1" x14ac:dyDescent="0.25">
      <c r="A66" s="77"/>
      <c r="B66" s="15">
        <v>103</v>
      </c>
      <c r="C66" s="18" t="s">
        <v>58</v>
      </c>
      <c r="D66" s="23">
        <v>200</v>
      </c>
      <c r="E66" s="23"/>
      <c r="F66" s="24">
        <v>2.56</v>
      </c>
      <c r="G66" s="24">
        <v>3.22</v>
      </c>
      <c r="H66" s="24">
        <v>16.3</v>
      </c>
      <c r="I66" s="21">
        <f>(F66+H66)*4+G66*9</f>
        <v>104.42</v>
      </c>
    </row>
    <row r="67" spans="1:9" s="14" customFormat="1" ht="46.5" customHeight="1" x14ac:dyDescent="0.25">
      <c r="A67" s="77"/>
      <c r="B67" s="15">
        <v>294</v>
      </c>
      <c r="C67" s="18" t="s">
        <v>59</v>
      </c>
      <c r="D67" s="16" t="s">
        <v>60</v>
      </c>
      <c r="E67" s="17"/>
      <c r="F67" s="17">
        <v>15.58</v>
      </c>
      <c r="G67" s="17">
        <v>8.7899999999999991</v>
      </c>
      <c r="H67" s="17">
        <v>16.100000000000001</v>
      </c>
      <c r="I67" s="21">
        <v>206</v>
      </c>
    </row>
    <row r="68" spans="1:9" s="14" customFormat="1" ht="46.5" customHeight="1" x14ac:dyDescent="0.25">
      <c r="A68" s="77"/>
      <c r="B68" s="15">
        <v>342</v>
      </c>
      <c r="C68" s="18" t="s">
        <v>39</v>
      </c>
      <c r="D68" s="16">
        <v>180</v>
      </c>
      <c r="E68" s="17"/>
      <c r="F68" s="17">
        <v>0.14000000000000001</v>
      </c>
      <c r="G68" s="17">
        <v>0.04</v>
      </c>
      <c r="H68" s="17">
        <v>13.88</v>
      </c>
      <c r="I68" s="21">
        <f>(F68+H68)*4+G68*9</f>
        <v>56.440000000000005</v>
      </c>
    </row>
    <row r="69" spans="1:9" s="14" customFormat="1" ht="46.5" customHeight="1" x14ac:dyDescent="0.25">
      <c r="A69" s="77"/>
      <c r="B69" s="15"/>
      <c r="C69" s="18" t="s">
        <v>18</v>
      </c>
      <c r="D69" s="23">
        <v>20</v>
      </c>
      <c r="E69" s="23"/>
      <c r="F69" s="24">
        <v>1.58</v>
      </c>
      <c r="G69" s="24">
        <v>0.2</v>
      </c>
      <c r="H69" s="24">
        <v>9.66</v>
      </c>
      <c r="I69" s="21">
        <f>(F69+H69)*4+G69*9</f>
        <v>46.76</v>
      </c>
    </row>
    <row r="70" spans="1:9" s="14" customFormat="1" ht="46.5" customHeight="1" x14ac:dyDescent="0.25">
      <c r="A70" s="77"/>
      <c r="B70" s="15"/>
      <c r="C70" s="18" t="s">
        <v>29</v>
      </c>
      <c r="D70" s="23">
        <v>40</v>
      </c>
      <c r="E70" s="23"/>
      <c r="F70" s="24">
        <v>2.64</v>
      </c>
      <c r="G70" s="24">
        <v>0.48</v>
      </c>
      <c r="H70" s="24">
        <v>15.86</v>
      </c>
      <c r="I70" s="21">
        <v>78.319999999999993</v>
      </c>
    </row>
    <row r="71" spans="1:9" s="14" customFormat="1" ht="46.5" customHeight="1" x14ac:dyDescent="0.25">
      <c r="A71" s="77"/>
      <c r="B71" s="15"/>
      <c r="C71" s="15" t="s">
        <v>101</v>
      </c>
      <c r="D71" s="25">
        <v>800</v>
      </c>
      <c r="E71" s="26"/>
      <c r="F71" s="26">
        <f>SUM(F65:F70)</f>
        <v>23.78</v>
      </c>
      <c r="G71" s="26">
        <f>SUM(G65:G70)</f>
        <v>22.86</v>
      </c>
      <c r="H71" s="26">
        <f>SUM(H65:H70)</f>
        <v>78.59</v>
      </c>
      <c r="I71" s="26">
        <f>SUM(I65:I70)</f>
        <v>615.41000000000008</v>
      </c>
    </row>
    <row r="72" spans="1:9" s="14" customFormat="1" ht="46.5" customHeight="1" x14ac:dyDescent="0.25">
      <c r="A72" s="77"/>
      <c r="B72" s="15"/>
      <c r="C72" s="15" t="s">
        <v>31</v>
      </c>
      <c r="D72" s="25">
        <f>D63+D71</f>
        <v>1315</v>
      </c>
      <c r="E72" s="26">
        <v>185</v>
      </c>
      <c r="F72" s="26">
        <f>F63+F71</f>
        <v>43.5</v>
      </c>
      <c r="G72" s="26">
        <f>G63+G71</f>
        <v>38.5</v>
      </c>
      <c r="H72" s="26">
        <f>H63+H71</f>
        <v>178.03000000000003</v>
      </c>
      <c r="I72" s="26">
        <f>I63+I71</f>
        <v>1208.25</v>
      </c>
    </row>
    <row r="73" spans="1:9" s="14" customFormat="1" ht="46.5" customHeight="1" x14ac:dyDescent="0.25">
      <c r="A73" s="52"/>
      <c r="B73" s="15"/>
      <c r="C73" s="15" t="s">
        <v>12</v>
      </c>
      <c r="D73" s="16"/>
      <c r="E73" s="17"/>
      <c r="F73" s="17"/>
      <c r="G73" s="17"/>
      <c r="H73" s="17"/>
      <c r="I73" s="21"/>
    </row>
    <row r="74" spans="1:9" s="14" customFormat="1" ht="46.5" customHeight="1" x14ac:dyDescent="0.25">
      <c r="A74" s="77" t="s">
        <v>61</v>
      </c>
      <c r="B74" s="15">
        <v>15</v>
      </c>
      <c r="C74" s="28" t="s">
        <v>62</v>
      </c>
      <c r="D74" s="53">
        <v>18</v>
      </c>
      <c r="E74" s="23"/>
      <c r="F74" s="32">
        <v>1.8</v>
      </c>
      <c r="G74" s="32">
        <v>5.3</v>
      </c>
      <c r="H74" s="32">
        <v>0.9</v>
      </c>
      <c r="I74" s="32">
        <v>52.9</v>
      </c>
    </row>
    <row r="75" spans="1:9" s="14" customFormat="1" ht="46.5" customHeight="1" x14ac:dyDescent="0.25">
      <c r="A75" s="77"/>
      <c r="B75" s="54">
        <v>175</v>
      </c>
      <c r="C75" s="55" t="s">
        <v>63</v>
      </c>
      <c r="D75" s="56" t="s">
        <v>24</v>
      </c>
      <c r="E75" s="57"/>
      <c r="F75" s="58">
        <v>5.44</v>
      </c>
      <c r="G75" s="58">
        <v>4.97</v>
      </c>
      <c r="H75" s="58">
        <v>27.98</v>
      </c>
      <c r="I75" s="58">
        <v>165.47</v>
      </c>
    </row>
    <row r="76" spans="1:9" s="14" customFormat="1" ht="46.5" customHeight="1" x14ac:dyDescent="0.25">
      <c r="A76" s="77"/>
      <c r="B76" s="15">
        <v>377</v>
      </c>
      <c r="C76" s="18" t="s">
        <v>43</v>
      </c>
      <c r="D76" s="16">
        <v>180</v>
      </c>
      <c r="E76" s="17"/>
      <c r="F76" s="17">
        <v>5.48</v>
      </c>
      <c r="G76" s="17">
        <v>4.25</v>
      </c>
      <c r="H76" s="17">
        <v>24.11</v>
      </c>
      <c r="I76" s="21">
        <v>156.63</v>
      </c>
    </row>
    <row r="77" spans="1:9" s="14" customFormat="1" ht="46.5" customHeight="1" x14ac:dyDescent="0.25">
      <c r="A77" s="77"/>
      <c r="B77" s="15"/>
      <c r="C77" s="22" t="s">
        <v>18</v>
      </c>
      <c r="D77" s="23">
        <v>30</v>
      </c>
      <c r="E77" s="23"/>
      <c r="F77" s="24">
        <v>2.1</v>
      </c>
      <c r="G77" s="24">
        <v>0.23</v>
      </c>
      <c r="H77" s="24">
        <v>13.96</v>
      </c>
      <c r="I77" s="21">
        <f>(F77+H77)*4+G77*9</f>
        <v>66.31</v>
      </c>
    </row>
    <row r="78" spans="1:9" s="14" customFormat="1" ht="46.5" customHeight="1" x14ac:dyDescent="0.25">
      <c r="A78" s="77"/>
      <c r="B78" s="15">
        <v>338</v>
      </c>
      <c r="C78" s="18" t="s">
        <v>19</v>
      </c>
      <c r="D78" s="16">
        <v>100</v>
      </c>
      <c r="E78" s="17"/>
      <c r="F78" s="17">
        <v>0.4</v>
      </c>
      <c r="G78" s="17">
        <v>0.4</v>
      </c>
      <c r="H78" s="17">
        <v>9.8000000000000007</v>
      </c>
      <c r="I78" s="21">
        <f>(F78+H78)*4+G78*9</f>
        <v>44.400000000000006</v>
      </c>
    </row>
    <row r="79" spans="1:9" s="14" customFormat="1" ht="46.5" customHeight="1" x14ac:dyDescent="0.25">
      <c r="A79" s="77"/>
      <c r="B79" s="15"/>
      <c r="C79" s="15" t="s">
        <v>56</v>
      </c>
      <c r="D79" s="25">
        <f>SUM(D74:D78)</f>
        <v>328</v>
      </c>
      <c r="E79" s="17"/>
      <c r="F79" s="26">
        <f>SUM(F74:F78)</f>
        <v>15.22</v>
      </c>
      <c r="G79" s="26">
        <f>SUM(G74:G78)</f>
        <v>15.15</v>
      </c>
      <c r="H79" s="26">
        <f>SUM(H74:H78)</f>
        <v>76.749999999999986</v>
      </c>
      <c r="I79" s="26">
        <f>SUM(I74:I78)</f>
        <v>485.71000000000004</v>
      </c>
    </row>
    <row r="80" spans="1:9" s="14" customFormat="1" ht="46.5" customHeight="1" x14ac:dyDescent="0.25">
      <c r="A80" s="77"/>
      <c r="B80" s="59"/>
      <c r="C80" s="59"/>
      <c r="D80" s="59"/>
      <c r="E80" s="59"/>
      <c r="F80" s="59"/>
      <c r="G80" s="59"/>
      <c r="H80" s="59"/>
      <c r="I80" s="59"/>
    </row>
    <row r="81" spans="1:9" s="14" customFormat="1" ht="46.5" customHeight="1" x14ac:dyDescent="0.25">
      <c r="A81" s="77"/>
      <c r="B81" s="15"/>
      <c r="C81" s="27" t="s">
        <v>21</v>
      </c>
      <c r="D81" s="16"/>
      <c r="E81" s="17"/>
      <c r="F81" s="42"/>
      <c r="G81" s="42"/>
      <c r="H81" s="42"/>
      <c r="I81" s="43"/>
    </row>
    <row r="82" spans="1:9" s="14" customFormat="1" ht="46.5" customHeight="1" x14ac:dyDescent="0.25">
      <c r="A82" s="77"/>
      <c r="B82" s="15">
        <v>20</v>
      </c>
      <c r="C82" s="18" t="s">
        <v>64</v>
      </c>
      <c r="D82" s="16">
        <v>60</v>
      </c>
      <c r="E82" s="17"/>
      <c r="F82" s="20">
        <v>0.72</v>
      </c>
      <c r="G82" s="20">
        <v>2.27</v>
      </c>
      <c r="H82" s="20">
        <v>4.26</v>
      </c>
      <c r="I82" s="21">
        <f>(F82+H82)*4+G82*9</f>
        <v>40.349999999999994</v>
      </c>
    </row>
    <row r="83" spans="1:9" s="14" customFormat="1" ht="46.5" customHeight="1" x14ac:dyDescent="0.25">
      <c r="A83" s="77"/>
      <c r="B83" s="15">
        <v>101</v>
      </c>
      <c r="C83" s="18" t="s">
        <v>65</v>
      </c>
      <c r="D83" s="19">
        <v>200</v>
      </c>
      <c r="E83" s="20"/>
      <c r="F83" s="20">
        <v>1.59</v>
      </c>
      <c r="G83" s="20">
        <v>4.05</v>
      </c>
      <c r="H83" s="20">
        <v>13.62</v>
      </c>
      <c r="I83" s="20">
        <f>(F83+H83)*4+G83*9</f>
        <v>97.289999999999992</v>
      </c>
    </row>
    <row r="84" spans="1:9" s="14" customFormat="1" ht="46.5" customHeight="1" x14ac:dyDescent="0.25">
      <c r="A84" s="77"/>
      <c r="B84" s="15" t="s">
        <v>66</v>
      </c>
      <c r="C84" s="18" t="s">
        <v>67</v>
      </c>
      <c r="D84" s="16" t="s">
        <v>60</v>
      </c>
      <c r="E84" s="17"/>
      <c r="F84" s="21">
        <v>17.73</v>
      </c>
      <c r="G84" s="21">
        <v>15.13</v>
      </c>
      <c r="H84" s="21">
        <v>32.03</v>
      </c>
      <c r="I84" s="21">
        <v>332.77</v>
      </c>
    </row>
    <row r="85" spans="1:9" s="14" customFormat="1" ht="46.5" customHeight="1" x14ac:dyDescent="0.25">
      <c r="A85" s="77"/>
      <c r="B85" s="15">
        <v>349</v>
      </c>
      <c r="C85" s="22" t="s">
        <v>68</v>
      </c>
      <c r="D85" s="23">
        <v>180</v>
      </c>
      <c r="E85" s="23"/>
      <c r="F85" s="24">
        <v>0.4</v>
      </c>
      <c r="G85" s="24">
        <v>0.02</v>
      </c>
      <c r="H85" s="24">
        <v>20.6</v>
      </c>
      <c r="I85" s="21">
        <f>(F85+H85)*4+G85*9</f>
        <v>84.18</v>
      </c>
    </row>
    <row r="86" spans="1:9" s="14" customFormat="1" ht="46.5" customHeight="1" x14ac:dyDescent="0.25">
      <c r="A86" s="77"/>
      <c r="B86" s="15"/>
      <c r="C86" s="18" t="s">
        <v>18</v>
      </c>
      <c r="D86" s="23">
        <v>20</v>
      </c>
      <c r="E86" s="23"/>
      <c r="F86" s="24">
        <v>1.58</v>
      </c>
      <c r="G86" s="24">
        <v>0.2</v>
      </c>
      <c r="H86" s="24">
        <v>9.66</v>
      </c>
      <c r="I86" s="21">
        <f>(F86+H86)*4+G86*9</f>
        <v>46.76</v>
      </c>
    </row>
    <row r="87" spans="1:9" s="14" customFormat="1" ht="46.5" customHeight="1" x14ac:dyDescent="0.25">
      <c r="A87" s="77"/>
      <c r="B87" s="15"/>
      <c r="C87" s="18" t="s">
        <v>29</v>
      </c>
      <c r="D87" s="23">
        <v>40</v>
      </c>
      <c r="E87" s="23"/>
      <c r="F87" s="24">
        <v>2.64</v>
      </c>
      <c r="G87" s="24">
        <v>0.48</v>
      </c>
      <c r="H87" s="24">
        <v>15.86</v>
      </c>
      <c r="I87" s="21">
        <v>78.319999999999993</v>
      </c>
    </row>
    <row r="88" spans="1:9" s="14" customFormat="1" ht="46.5" customHeight="1" x14ac:dyDescent="0.25">
      <c r="A88" s="77"/>
      <c r="B88" s="15"/>
      <c r="C88" s="15" t="s">
        <v>30</v>
      </c>
      <c r="D88" s="25">
        <v>740</v>
      </c>
      <c r="E88" s="26"/>
      <c r="F88" s="26">
        <f>SUM(F82:F87)</f>
        <v>24.659999999999997</v>
      </c>
      <c r="G88" s="26">
        <f>SUM(G82:G87)</f>
        <v>22.150000000000002</v>
      </c>
      <c r="H88" s="26">
        <f>SUM(H82:H87)</f>
        <v>96.029999999999987</v>
      </c>
      <c r="I88" s="26">
        <f>SUM(I82:I87)</f>
        <v>679.66999999999985</v>
      </c>
    </row>
    <row r="89" spans="1:9" s="14" customFormat="1" ht="46.5" customHeight="1" x14ac:dyDescent="0.25">
      <c r="A89" s="77"/>
      <c r="B89" s="15"/>
      <c r="C89" s="15" t="s">
        <v>31</v>
      </c>
      <c r="D89" s="25">
        <f>D63+D88</f>
        <v>1255</v>
      </c>
      <c r="E89" s="26">
        <v>185</v>
      </c>
      <c r="F89" s="26">
        <f>F79+F88</f>
        <v>39.879999999999995</v>
      </c>
      <c r="G89" s="26">
        <f>G79+G88</f>
        <v>37.300000000000004</v>
      </c>
      <c r="H89" s="26">
        <f>H79+H88</f>
        <v>172.77999999999997</v>
      </c>
      <c r="I89" s="26">
        <f>I79+I88</f>
        <v>1165.3799999999999</v>
      </c>
    </row>
    <row r="90" spans="1:9" s="14" customFormat="1" ht="46.5" customHeight="1" x14ac:dyDescent="0.25">
      <c r="A90" s="77"/>
      <c r="B90" s="15"/>
      <c r="C90" s="15" t="s">
        <v>12</v>
      </c>
      <c r="D90" s="16"/>
      <c r="E90" s="17"/>
      <c r="F90" s="17"/>
      <c r="G90" s="17"/>
      <c r="H90" s="17"/>
      <c r="I90" s="21"/>
    </row>
    <row r="91" spans="1:9" s="14" customFormat="1" ht="46.5" customHeight="1" x14ac:dyDescent="0.25">
      <c r="A91" s="77" t="s">
        <v>69</v>
      </c>
      <c r="B91" s="15">
        <v>14</v>
      </c>
      <c r="C91" s="18" t="s">
        <v>33</v>
      </c>
      <c r="D91" s="19">
        <v>10</v>
      </c>
      <c r="E91" s="20"/>
      <c r="F91" s="20">
        <v>0.01</v>
      </c>
      <c r="G91" s="20">
        <v>3.87</v>
      </c>
      <c r="H91" s="20">
        <v>1.22</v>
      </c>
      <c r="I91" s="21">
        <v>41.5</v>
      </c>
    </row>
    <row r="92" spans="1:9" s="14" customFormat="1" ht="46.5" customHeight="1" x14ac:dyDescent="0.25">
      <c r="A92" s="77"/>
      <c r="B92" s="54">
        <v>173</v>
      </c>
      <c r="C92" s="45" t="s">
        <v>70</v>
      </c>
      <c r="D92" s="46">
        <v>200</v>
      </c>
      <c r="E92" s="47"/>
      <c r="F92" s="47">
        <v>43.67</v>
      </c>
      <c r="G92" s="47">
        <v>41.67</v>
      </c>
      <c r="H92" s="47">
        <v>5.43</v>
      </c>
      <c r="I92" s="21">
        <v>571.5</v>
      </c>
    </row>
    <row r="93" spans="1:9" s="14" customFormat="1" ht="46.5" customHeight="1" x14ac:dyDescent="0.25">
      <c r="A93" s="77"/>
      <c r="B93" s="15">
        <v>377</v>
      </c>
      <c r="C93" s="18" t="s">
        <v>28</v>
      </c>
      <c r="D93" s="16" t="s">
        <v>71</v>
      </c>
      <c r="E93" s="17"/>
      <c r="F93" s="17">
        <v>0.05</v>
      </c>
      <c r="G93" s="17">
        <v>0.01</v>
      </c>
      <c r="H93" s="17">
        <v>10.16</v>
      </c>
      <c r="I93" s="21">
        <f>(F93+H93)*4+G93*9</f>
        <v>40.930000000000007</v>
      </c>
    </row>
    <row r="94" spans="1:9" s="14" customFormat="1" ht="46.5" customHeight="1" x14ac:dyDescent="0.25">
      <c r="A94" s="77"/>
      <c r="B94" s="15"/>
      <c r="C94" s="22" t="s">
        <v>18</v>
      </c>
      <c r="D94" s="23">
        <v>30</v>
      </c>
      <c r="E94" s="23"/>
      <c r="F94" s="24">
        <v>2.1</v>
      </c>
      <c r="G94" s="24">
        <v>0.23</v>
      </c>
      <c r="H94" s="24">
        <v>13.96</v>
      </c>
      <c r="I94" s="21">
        <f>(F94+H94)*4+G94*9</f>
        <v>66.31</v>
      </c>
    </row>
    <row r="95" spans="1:9" s="14" customFormat="1" ht="46.5" customHeight="1" x14ac:dyDescent="0.25">
      <c r="A95" s="77"/>
      <c r="B95" s="15">
        <v>338</v>
      </c>
      <c r="C95" s="18" t="s">
        <v>19</v>
      </c>
      <c r="D95" s="16">
        <v>100</v>
      </c>
      <c r="E95" s="17"/>
      <c r="F95" s="17">
        <v>0.4</v>
      </c>
      <c r="G95" s="17">
        <v>0.4</v>
      </c>
      <c r="H95" s="17">
        <v>9.8000000000000007</v>
      </c>
      <c r="I95" s="21">
        <f>(F95+H95)*4+G95*9</f>
        <v>44.400000000000006</v>
      </c>
    </row>
    <row r="96" spans="1:9" s="14" customFormat="1" ht="46.5" customHeight="1" x14ac:dyDescent="0.25">
      <c r="A96" s="77"/>
      <c r="B96" s="15"/>
      <c r="C96" s="76" t="s">
        <v>56</v>
      </c>
      <c r="D96" s="25">
        <v>537</v>
      </c>
      <c r="E96" s="26"/>
      <c r="F96" s="60">
        <f>SUM(F91:F95)</f>
        <v>46.23</v>
      </c>
      <c r="G96" s="60">
        <f>SUM(G91:G95)</f>
        <v>46.179999999999993</v>
      </c>
      <c r="H96" s="60">
        <f>SUM(H91:H95)</f>
        <v>40.57</v>
      </c>
      <c r="I96" s="60">
        <f>SUM(I91:I95)</f>
        <v>764.64</v>
      </c>
    </row>
    <row r="97" spans="1:9" s="14" customFormat="1" ht="46.5" customHeight="1" x14ac:dyDescent="0.25">
      <c r="A97" s="77"/>
      <c r="B97" s="15"/>
      <c r="C97" s="27" t="s">
        <v>21</v>
      </c>
      <c r="D97" s="16"/>
      <c r="E97" s="17"/>
      <c r="F97" s="42"/>
      <c r="G97" s="42"/>
      <c r="H97" s="42"/>
      <c r="I97" s="43"/>
    </row>
    <row r="98" spans="1:9" s="14" customFormat="1" ht="46.5" customHeight="1" x14ac:dyDescent="0.25">
      <c r="A98" s="77"/>
      <c r="B98" s="15"/>
      <c r="C98" s="18" t="s">
        <v>44</v>
      </c>
      <c r="D98" s="16">
        <v>60</v>
      </c>
      <c r="E98" s="17"/>
      <c r="F98" s="42">
        <v>0.95</v>
      </c>
      <c r="G98" s="42">
        <v>3.64</v>
      </c>
      <c r="H98" s="42">
        <v>2.86</v>
      </c>
      <c r="I98" s="43">
        <f>(F98+H98)*4+G98*9</f>
        <v>48</v>
      </c>
    </row>
    <row r="99" spans="1:9" s="14" customFormat="1" ht="46.5" customHeight="1" x14ac:dyDescent="0.25">
      <c r="A99" s="77"/>
      <c r="B99" s="15">
        <v>102</v>
      </c>
      <c r="C99" s="18" t="s">
        <v>45</v>
      </c>
      <c r="D99" s="19">
        <v>200</v>
      </c>
      <c r="E99" s="20"/>
      <c r="F99" s="20">
        <v>4.0999999999999996</v>
      </c>
      <c r="G99" s="20">
        <v>4.3</v>
      </c>
      <c r="H99" s="20">
        <v>15.2</v>
      </c>
      <c r="I99" s="21">
        <f>(F99+H99)*4+G99*9</f>
        <v>115.89999999999998</v>
      </c>
    </row>
    <row r="100" spans="1:9" s="14" customFormat="1" ht="46.5" customHeight="1" x14ac:dyDescent="0.25">
      <c r="A100" s="77"/>
      <c r="B100" s="61">
        <v>392</v>
      </c>
      <c r="C100" s="62" t="s">
        <v>72</v>
      </c>
      <c r="D100" s="63">
        <v>205</v>
      </c>
      <c r="E100" s="64"/>
      <c r="F100" s="64">
        <v>21.54</v>
      </c>
      <c r="G100" s="65">
        <v>12.65</v>
      </c>
      <c r="H100" s="65">
        <v>42.02</v>
      </c>
      <c r="I100" s="64">
        <v>363.55</v>
      </c>
    </row>
    <row r="101" spans="1:9" s="14" customFormat="1" ht="46.5" customHeight="1" x14ac:dyDescent="0.25">
      <c r="A101" s="77"/>
      <c r="B101" s="15">
        <v>376</v>
      </c>
      <c r="C101" s="18" t="s">
        <v>17</v>
      </c>
      <c r="D101" s="16">
        <v>180</v>
      </c>
      <c r="E101" s="17"/>
      <c r="F101" s="21">
        <v>0.05</v>
      </c>
      <c r="G101" s="21">
        <v>0.01</v>
      </c>
      <c r="H101" s="21">
        <v>10.16</v>
      </c>
      <c r="I101" s="21">
        <f>(F101+H101)*4+G101*9</f>
        <v>40.930000000000007</v>
      </c>
    </row>
    <row r="102" spans="1:9" s="14" customFormat="1" ht="46.5" customHeight="1" x14ac:dyDescent="0.25">
      <c r="A102" s="77"/>
      <c r="B102" s="15"/>
      <c r="C102" s="18" t="s">
        <v>18</v>
      </c>
      <c r="D102" s="23">
        <v>20</v>
      </c>
      <c r="E102" s="23"/>
      <c r="F102" s="24">
        <v>1.58</v>
      </c>
      <c r="G102" s="24">
        <v>0.2</v>
      </c>
      <c r="H102" s="24">
        <v>9.66</v>
      </c>
      <c r="I102" s="21">
        <f>(F102+H102)*4+G102*9</f>
        <v>46.76</v>
      </c>
    </row>
    <row r="103" spans="1:9" s="14" customFormat="1" ht="46.5" customHeight="1" x14ac:dyDescent="0.25">
      <c r="A103" s="77"/>
      <c r="B103" s="15"/>
      <c r="C103" s="18" t="s">
        <v>29</v>
      </c>
      <c r="D103" s="23">
        <v>40</v>
      </c>
      <c r="E103" s="23"/>
      <c r="F103" s="24">
        <v>2.64</v>
      </c>
      <c r="G103" s="24">
        <v>0.48</v>
      </c>
      <c r="H103" s="24">
        <v>15.86</v>
      </c>
      <c r="I103" s="21">
        <v>78.319999999999993</v>
      </c>
    </row>
    <row r="104" spans="1:9" s="14" customFormat="1" ht="46.5" customHeight="1" x14ac:dyDescent="0.25">
      <c r="A104" s="77"/>
      <c r="B104" s="15"/>
      <c r="C104" s="15" t="s">
        <v>30</v>
      </c>
      <c r="D104" s="25">
        <f>SUM(D98:D103)</f>
        <v>705</v>
      </c>
      <c r="E104" s="26"/>
      <c r="F104" s="26">
        <f>SUM(F98:F103)</f>
        <v>30.86</v>
      </c>
      <c r="G104" s="26">
        <f>SUM(G98:G103)</f>
        <v>21.28</v>
      </c>
      <c r="H104" s="26">
        <f>SUM(H98:H103)</f>
        <v>95.759999999999991</v>
      </c>
      <c r="I104" s="26">
        <f>SUM(I98:I103)</f>
        <v>693.46</v>
      </c>
    </row>
    <row r="105" spans="1:9" s="14" customFormat="1" ht="46.5" customHeight="1" x14ac:dyDescent="0.25">
      <c r="A105" s="77"/>
      <c r="B105" s="15"/>
      <c r="C105" s="15" t="s">
        <v>31</v>
      </c>
      <c r="D105" s="25">
        <f>D96+D104</f>
        <v>1242</v>
      </c>
      <c r="E105" s="26">
        <v>185</v>
      </c>
      <c r="F105" s="26">
        <f>F96+F104</f>
        <v>77.09</v>
      </c>
      <c r="G105" s="26">
        <f>G96+G104</f>
        <v>67.459999999999994</v>
      </c>
      <c r="H105" s="26">
        <f>H96+H104</f>
        <v>136.32999999999998</v>
      </c>
      <c r="I105" s="26">
        <f>I96+I104</f>
        <v>1458.1</v>
      </c>
    </row>
    <row r="106" spans="1:9" s="14" customFormat="1" ht="46.5" customHeight="1" x14ac:dyDescent="0.25">
      <c r="A106" s="77"/>
      <c r="B106" s="15"/>
      <c r="C106" s="15" t="s">
        <v>12</v>
      </c>
      <c r="D106" s="16"/>
      <c r="E106" s="17"/>
      <c r="F106" s="17"/>
      <c r="G106" s="17"/>
      <c r="H106" s="17"/>
      <c r="I106" s="21"/>
    </row>
    <row r="107" spans="1:9" s="14" customFormat="1" ht="46.5" customHeight="1" x14ac:dyDescent="0.25">
      <c r="A107" s="77" t="s">
        <v>73</v>
      </c>
      <c r="B107" s="15">
        <v>16</v>
      </c>
      <c r="C107" s="18" t="s">
        <v>74</v>
      </c>
      <c r="D107" s="19">
        <v>15</v>
      </c>
      <c r="E107" s="20"/>
      <c r="F107" s="20">
        <v>3.39</v>
      </c>
      <c r="G107" s="20">
        <v>3.13</v>
      </c>
      <c r="H107" s="20">
        <v>0</v>
      </c>
      <c r="I107" s="21">
        <f>(F107+H107)*4+G107*9</f>
        <v>41.73</v>
      </c>
    </row>
    <row r="108" spans="1:9" s="14" customFormat="1" ht="46.5" customHeight="1" x14ac:dyDescent="0.25">
      <c r="A108" s="77"/>
      <c r="B108" s="66">
        <v>173</v>
      </c>
      <c r="C108" s="45" t="s">
        <v>75</v>
      </c>
      <c r="D108" s="46" t="s">
        <v>14</v>
      </c>
      <c r="E108" s="17"/>
      <c r="F108" s="47">
        <v>4.8600000000000003</v>
      </c>
      <c r="G108" s="47">
        <v>6.47</v>
      </c>
      <c r="H108" s="47">
        <v>15.92</v>
      </c>
      <c r="I108" s="67">
        <v>141.35</v>
      </c>
    </row>
    <row r="109" spans="1:9" s="14" customFormat="1" ht="46.5" customHeight="1" x14ac:dyDescent="0.25">
      <c r="A109" s="77"/>
      <c r="B109" s="15">
        <v>377</v>
      </c>
      <c r="C109" s="18" t="s">
        <v>43</v>
      </c>
      <c r="D109" s="16">
        <v>180</v>
      </c>
      <c r="E109" s="17"/>
      <c r="F109" s="17">
        <v>5.48</v>
      </c>
      <c r="G109" s="17">
        <v>4.25</v>
      </c>
      <c r="H109" s="17">
        <v>24.11</v>
      </c>
      <c r="I109" s="21">
        <v>156.63</v>
      </c>
    </row>
    <row r="110" spans="1:9" s="14" customFormat="1" ht="46.5" customHeight="1" x14ac:dyDescent="0.25">
      <c r="A110" s="77"/>
      <c r="B110" s="15"/>
      <c r="C110" s="22" t="s">
        <v>18</v>
      </c>
      <c r="D110" s="23">
        <v>30</v>
      </c>
      <c r="E110" s="23"/>
      <c r="F110" s="24">
        <v>2.1</v>
      </c>
      <c r="G110" s="24">
        <v>0.23</v>
      </c>
      <c r="H110" s="24">
        <v>13.96</v>
      </c>
      <c r="I110" s="21">
        <f>(F110+H110)*4+G110*9</f>
        <v>66.31</v>
      </c>
    </row>
    <row r="111" spans="1:9" s="14" customFormat="1" ht="46.5" customHeight="1" x14ac:dyDescent="0.25">
      <c r="A111" s="77"/>
      <c r="B111" s="15">
        <v>338</v>
      </c>
      <c r="C111" s="18" t="s">
        <v>19</v>
      </c>
      <c r="D111" s="16">
        <v>100</v>
      </c>
      <c r="E111" s="17"/>
      <c r="F111" s="17">
        <v>0.4</v>
      </c>
      <c r="G111" s="17">
        <v>0.4</v>
      </c>
      <c r="H111" s="17">
        <v>9.8000000000000007</v>
      </c>
      <c r="I111" s="21">
        <f>(F111+H111)*4+G111*9</f>
        <v>44.400000000000006</v>
      </c>
    </row>
    <row r="112" spans="1:9" s="14" customFormat="1" ht="46.5" customHeight="1" x14ac:dyDescent="0.25">
      <c r="A112" s="77"/>
      <c r="B112" s="15"/>
      <c r="C112" s="15" t="s">
        <v>101</v>
      </c>
      <c r="D112" s="25">
        <f>SUM(D107:D111)</f>
        <v>325</v>
      </c>
      <c r="E112" s="26"/>
      <c r="F112" s="26">
        <f>SUM(F107:F111)</f>
        <v>16.23</v>
      </c>
      <c r="G112" s="26">
        <f>SUM(G107:G111)</f>
        <v>14.48</v>
      </c>
      <c r="H112" s="26">
        <f>SUM(H107:H111)</f>
        <v>63.790000000000006</v>
      </c>
      <c r="I112" s="26">
        <f>SUM(I107:I111)</f>
        <v>450.41999999999996</v>
      </c>
    </row>
    <row r="113" spans="1:9" s="14" customFormat="1" ht="46.5" customHeight="1" x14ac:dyDescent="0.25">
      <c r="A113" s="77"/>
      <c r="B113" s="15"/>
      <c r="C113" s="15" t="s">
        <v>21</v>
      </c>
      <c r="D113" s="16"/>
      <c r="E113" s="17"/>
      <c r="F113" s="17"/>
      <c r="G113" s="17"/>
      <c r="H113" s="17"/>
      <c r="I113" s="21"/>
    </row>
    <row r="114" spans="1:9" s="14" customFormat="1" ht="46.5" customHeight="1" x14ac:dyDescent="0.25">
      <c r="A114" s="77"/>
      <c r="B114" s="15">
        <v>49</v>
      </c>
      <c r="C114" s="18" t="s">
        <v>57</v>
      </c>
      <c r="D114" s="16">
        <v>60</v>
      </c>
      <c r="E114" s="17"/>
      <c r="F114" s="17">
        <v>1.28</v>
      </c>
      <c r="G114" s="17">
        <v>10.130000000000001</v>
      </c>
      <c r="H114" s="17">
        <v>6.79</v>
      </c>
      <c r="I114" s="21">
        <v>123.47</v>
      </c>
    </row>
    <row r="115" spans="1:9" s="14" customFormat="1" ht="46.5" customHeight="1" x14ac:dyDescent="0.25">
      <c r="A115" s="77"/>
      <c r="B115" s="4">
        <v>88</v>
      </c>
      <c r="C115" s="1" t="s">
        <v>76</v>
      </c>
      <c r="D115" s="4">
        <v>205</v>
      </c>
      <c r="E115" s="5"/>
      <c r="F115" s="6">
        <v>2.0099999999999998</v>
      </c>
      <c r="G115" s="6">
        <v>4.01</v>
      </c>
      <c r="H115" s="6">
        <v>9.48</v>
      </c>
      <c r="I115" s="7">
        <v>82.6</v>
      </c>
    </row>
    <row r="116" spans="1:9" s="14" customFormat="1" ht="46.5" customHeight="1" x14ac:dyDescent="0.25">
      <c r="A116" s="77"/>
      <c r="B116" s="15"/>
      <c r="C116" s="33" t="s">
        <v>77</v>
      </c>
      <c r="D116" s="34">
        <v>200</v>
      </c>
      <c r="E116" s="17"/>
      <c r="F116" s="35">
        <v>13.7</v>
      </c>
      <c r="G116" s="35">
        <v>14.2</v>
      </c>
      <c r="H116" s="68">
        <v>2.6</v>
      </c>
      <c r="I116" s="35">
        <v>178.1</v>
      </c>
    </row>
    <row r="117" spans="1:9" s="14" customFormat="1" ht="46.5" customHeight="1" x14ac:dyDescent="0.25">
      <c r="A117" s="77"/>
      <c r="B117" s="15">
        <v>349</v>
      </c>
      <c r="C117" s="22" t="s">
        <v>68</v>
      </c>
      <c r="D117" s="23">
        <v>180</v>
      </c>
      <c r="E117" s="23"/>
      <c r="F117" s="24">
        <v>0.4</v>
      </c>
      <c r="G117" s="24">
        <v>0.02</v>
      </c>
      <c r="H117" s="24">
        <v>20.6</v>
      </c>
      <c r="I117" s="21">
        <f>(F117+H117)*4+G117*9</f>
        <v>84.18</v>
      </c>
    </row>
    <row r="118" spans="1:9" s="14" customFormat="1" ht="46.5" customHeight="1" x14ac:dyDescent="0.25">
      <c r="A118" s="77"/>
      <c r="B118" s="15"/>
      <c r="C118" s="18" t="s">
        <v>18</v>
      </c>
      <c r="D118" s="23">
        <v>20</v>
      </c>
      <c r="E118" s="23"/>
      <c r="F118" s="24">
        <v>1.58</v>
      </c>
      <c r="G118" s="24">
        <v>0.2</v>
      </c>
      <c r="H118" s="24">
        <v>9.66</v>
      </c>
      <c r="I118" s="21">
        <f>(F118+H118)*4+G118*9</f>
        <v>46.76</v>
      </c>
    </row>
    <row r="119" spans="1:9" s="14" customFormat="1" ht="46.5" customHeight="1" x14ac:dyDescent="0.25">
      <c r="A119" s="77"/>
      <c r="B119" s="15"/>
      <c r="C119" s="18" t="s">
        <v>29</v>
      </c>
      <c r="D119" s="23">
        <v>40</v>
      </c>
      <c r="E119" s="23"/>
      <c r="F119" s="24">
        <v>2.64</v>
      </c>
      <c r="G119" s="24">
        <v>0.48</v>
      </c>
      <c r="H119" s="24">
        <v>15.86</v>
      </c>
      <c r="I119" s="21">
        <v>78.319999999999993</v>
      </c>
    </row>
    <row r="120" spans="1:9" s="14" customFormat="1" ht="46.5" customHeight="1" x14ac:dyDescent="0.25">
      <c r="A120" s="77"/>
      <c r="B120" s="15">
        <v>421</v>
      </c>
      <c r="C120" s="18" t="s">
        <v>78</v>
      </c>
      <c r="D120" s="16">
        <v>60</v>
      </c>
      <c r="E120" s="17"/>
      <c r="F120" s="17">
        <v>4.51</v>
      </c>
      <c r="G120" s="17">
        <v>5.65</v>
      </c>
      <c r="H120" s="17">
        <v>43.93</v>
      </c>
      <c r="I120" s="21">
        <f>(F120+H120)*4+G120*9</f>
        <v>244.60999999999999</v>
      </c>
    </row>
    <row r="121" spans="1:9" s="14" customFormat="1" ht="46.5" customHeight="1" x14ac:dyDescent="0.25">
      <c r="A121" s="77"/>
      <c r="B121" s="15"/>
      <c r="C121" s="15" t="s">
        <v>20</v>
      </c>
      <c r="D121" s="25">
        <f>SUM(D114:D120)</f>
        <v>765</v>
      </c>
      <c r="E121" s="26"/>
      <c r="F121" s="26">
        <f>SUM(F114:F120)</f>
        <v>26.119999999999997</v>
      </c>
      <c r="G121" s="26">
        <f>SUM(G114:G120)</f>
        <v>34.69</v>
      </c>
      <c r="H121" s="26">
        <f>SUM(H114:H120)</f>
        <v>108.91999999999999</v>
      </c>
      <c r="I121" s="26">
        <f>SUM(I114:I120)</f>
        <v>838.04000000000008</v>
      </c>
    </row>
    <row r="122" spans="1:9" s="14" customFormat="1" ht="46.5" customHeight="1" x14ac:dyDescent="0.25">
      <c r="A122" s="77"/>
      <c r="B122" s="15"/>
      <c r="C122" s="15" t="s">
        <v>31</v>
      </c>
      <c r="D122" s="25">
        <f>D112+D121</f>
        <v>1090</v>
      </c>
      <c r="E122" s="26">
        <v>185</v>
      </c>
      <c r="F122" s="26">
        <f>F112+F121</f>
        <v>42.349999999999994</v>
      </c>
      <c r="G122" s="26">
        <f>G112+G121</f>
        <v>49.17</v>
      </c>
      <c r="H122" s="26">
        <f>H112+H121</f>
        <v>172.70999999999998</v>
      </c>
      <c r="I122" s="26">
        <f>I112+I121</f>
        <v>1288.46</v>
      </c>
    </row>
    <row r="123" spans="1:9" s="14" customFormat="1" ht="46.5" customHeight="1" x14ac:dyDescent="0.25">
      <c r="A123" s="77"/>
      <c r="B123" s="15"/>
      <c r="C123" s="15" t="s">
        <v>12</v>
      </c>
      <c r="D123" s="16"/>
      <c r="E123" s="17"/>
      <c r="F123" s="17"/>
      <c r="G123" s="17"/>
      <c r="H123" s="17"/>
      <c r="I123" s="21"/>
    </row>
    <row r="124" spans="1:9" s="14" customFormat="1" ht="46.5" customHeight="1" x14ac:dyDescent="0.25">
      <c r="A124" s="77" t="s">
        <v>79</v>
      </c>
      <c r="B124" s="15">
        <v>182</v>
      </c>
      <c r="C124" s="18" t="s">
        <v>80</v>
      </c>
      <c r="D124" s="16" t="s">
        <v>35</v>
      </c>
      <c r="E124" s="17"/>
      <c r="F124" s="20">
        <v>12.49</v>
      </c>
      <c r="G124" s="20">
        <v>14.45</v>
      </c>
      <c r="H124" s="20">
        <v>25.91</v>
      </c>
      <c r="I124" s="21">
        <v>279</v>
      </c>
    </row>
    <row r="125" spans="1:9" s="14" customFormat="1" ht="46.5" customHeight="1" x14ac:dyDescent="0.25">
      <c r="A125" s="77"/>
      <c r="B125" s="15">
        <v>377</v>
      </c>
      <c r="C125" s="18" t="s">
        <v>28</v>
      </c>
      <c r="D125" s="16">
        <v>180</v>
      </c>
      <c r="E125" s="17"/>
      <c r="F125" s="17">
        <v>0.05</v>
      </c>
      <c r="G125" s="17">
        <v>0.01</v>
      </c>
      <c r="H125" s="17">
        <v>10.16</v>
      </c>
      <c r="I125" s="21">
        <f>(F125+H125)*4+G125*9</f>
        <v>40.930000000000007</v>
      </c>
    </row>
    <row r="126" spans="1:9" s="14" customFormat="1" ht="46.5" customHeight="1" x14ac:dyDescent="0.25">
      <c r="A126" s="77"/>
      <c r="B126" s="15"/>
      <c r="C126" s="22" t="s">
        <v>18</v>
      </c>
      <c r="D126" s="23">
        <v>30</v>
      </c>
      <c r="E126" s="23"/>
      <c r="F126" s="69">
        <v>2.1</v>
      </c>
      <c r="G126" s="69">
        <v>0.23</v>
      </c>
      <c r="H126" s="69">
        <v>13.96</v>
      </c>
      <c r="I126" s="43">
        <f>(F126+H126)*4+G126*9</f>
        <v>66.31</v>
      </c>
    </row>
    <row r="127" spans="1:9" s="14" customFormat="1" ht="46.5" customHeight="1" x14ac:dyDescent="0.25">
      <c r="A127" s="77"/>
      <c r="B127" s="15"/>
      <c r="C127" s="70" t="s">
        <v>81</v>
      </c>
      <c r="D127" s="16">
        <v>30</v>
      </c>
      <c r="E127" s="17"/>
      <c r="F127" s="42">
        <v>0.3</v>
      </c>
      <c r="G127" s="42">
        <v>3.3</v>
      </c>
      <c r="H127" s="42">
        <v>23.7</v>
      </c>
      <c r="I127" s="43">
        <v>125.7</v>
      </c>
    </row>
    <row r="128" spans="1:9" s="14" customFormat="1" ht="46.5" customHeight="1" x14ac:dyDescent="0.25">
      <c r="A128" s="77"/>
      <c r="B128" s="15"/>
      <c r="C128" s="15" t="s">
        <v>56</v>
      </c>
      <c r="D128" s="49">
        <v>500</v>
      </c>
      <c r="E128" s="50"/>
      <c r="F128" s="50">
        <f>SUM(F124:F127)</f>
        <v>14.940000000000001</v>
      </c>
      <c r="G128" s="50">
        <f>SUM(G124:G127)</f>
        <v>17.989999999999998</v>
      </c>
      <c r="H128" s="50">
        <f>SUM(H124:H127)</f>
        <v>73.73</v>
      </c>
      <c r="I128" s="50">
        <f>SUM(I124:I127)</f>
        <v>511.94</v>
      </c>
    </row>
    <row r="129" spans="1:9" s="14" customFormat="1" ht="46.5" customHeight="1" x14ac:dyDescent="0.25">
      <c r="A129" s="77"/>
      <c r="B129" s="15"/>
      <c r="C129" s="15" t="s">
        <v>21</v>
      </c>
      <c r="D129" s="16"/>
      <c r="E129" s="17"/>
      <c r="F129" s="17"/>
      <c r="G129" s="17"/>
      <c r="H129" s="17"/>
      <c r="I129" s="21"/>
    </row>
    <row r="130" spans="1:9" s="14" customFormat="1" ht="46.5" customHeight="1" x14ac:dyDescent="0.25">
      <c r="A130" s="77"/>
      <c r="B130" s="15">
        <v>45</v>
      </c>
      <c r="C130" s="18" t="s">
        <v>82</v>
      </c>
      <c r="D130" s="16">
        <v>60</v>
      </c>
      <c r="E130" s="17"/>
      <c r="F130" s="20">
        <v>1.43</v>
      </c>
      <c r="G130" s="20">
        <v>3.04</v>
      </c>
      <c r="H130" s="20">
        <v>5.84</v>
      </c>
      <c r="I130" s="21">
        <v>56.56</v>
      </c>
    </row>
    <row r="131" spans="1:9" s="14" customFormat="1" ht="46.5" customHeight="1" x14ac:dyDescent="0.25">
      <c r="A131" s="77"/>
      <c r="B131" s="15">
        <v>102</v>
      </c>
      <c r="C131" s="18" t="s">
        <v>37</v>
      </c>
      <c r="D131" s="16">
        <v>200</v>
      </c>
      <c r="E131" s="17"/>
      <c r="F131" s="17">
        <v>4.2</v>
      </c>
      <c r="G131" s="17">
        <v>4.3</v>
      </c>
      <c r="H131" s="17">
        <v>15.2</v>
      </c>
      <c r="I131" s="21">
        <f>F131+H131*4+G131*9</f>
        <v>103.69999999999999</v>
      </c>
    </row>
    <row r="132" spans="1:9" s="14" customFormat="1" ht="46.5" customHeight="1" x14ac:dyDescent="0.25">
      <c r="A132" s="77"/>
      <c r="B132" s="15" t="s">
        <v>46</v>
      </c>
      <c r="C132" s="18" t="s">
        <v>83</v>
      </c>
      <c r="D132" s="16" t="s">
        <v>84</v>
      </c>
      <c r="E132" s="17"/>
      <c r="F132" s="17">
        <v>16.54</v>
      </c>
      <c r="G132" s="17">
        <v>18.399999999999999</v>
      </c>
      <c r="H132" s="17">
        <v>35.03</v>
      </c>
      <c r="I132" s="21">
        <f>(F132+H132)*4+G132*9</f>
        <v>371.88</v>
      </c>
    </row>
    <row r="133" spans="1:9" s="14" customFormat="1" ht="46.5" customHeight="1" x14ac:dyDescent="0.25">
      <c r="A133" s="77"/>
      <c r="B133" s="15">
        <v>342</v>
      </c>
      <c r="C133" s="18" t="s">
        <v>48</v>
      </c>
      <c r="D133" s="16">
        <v>180</v>
      </c>
      <c r="E133" s="17"/>
      <c r="F133" s="17">
        <v>0.14000000000000001</v>
      </c>
      <c r="G133" s="17">
        <v>0.14000000000000001</v>
      </c>
      <c r="H133" s="17">
        <v>13.51</v>
      </c>
      <c r="I133" s="21">
        <f>(F133+H133)*4+G133*9</f>
        <v>55.86</v>
      </c>
    </row>
    <row r="134" spans="1:9" s="14" customFormat="1" ht="46.5" customHeight="1" x14ac:dyDescent="0.25">
      <c r="A134" s="77"/>
      <c r="B134" s="15"/>
      <c r="C134" s="18" t="s">
        <v>18</v>
      </c>
      <c r="D134" s="23">
        <v>20</v>
      </c>
      <c r="E134" s="23"/>
      <c r="F134" s="24">
        <v>1.58</v>
      </c>
      <c r="G134" s="24">
        <v>0.2</v>
      </c>
      <c r="H134" s="24">
        <v>9.66</v>
      </c>
      <c r="I134" s="21">
        <f>(F134+H134)*4+G134*9</f>
        <v>46.76</v>
      </c>
    </row>
    <row r="135" spans="1:9" s="14" customFormat="1" ht="46.5" customHeight="1" x14ac:dyDescent="0.25">
      <c r="A135" s="52"/>
      <c r="B135" s="15"/>
      <c r="C135" s="18" t="s">
        <v>29</v>
      </c>
      <c r="D135" s="23">
        <v>40</v>
      </c>
      <c r="E135" s="23"/>
      <c r="F135" s="24">
        <v>2.64</v>
      </c>
      <c r="G135" s="24">
        <v>0.48</v>
      </c>
      <c r="H135" s="24">
        <v>15.86</v>
      </c>
      <c r="I135" s="21">
        <v>78.319999999999993</v>
      </c>
    </row>
    <row r="136" spans="1:9" s="14" customFormat="1" ht="46.5" customHeight="1" x14ac:dyDescent="0.25">
      <c r="A136" s="52"/>
      <c r="B136" s="15"/>
      <c r="C136" s="15" t="s">
        <v>40</v>
      </c>
      <c r="D136" s="27">
        <v>773</v>
      </c>
      <c r="E136" s="37"/>
      <c r="F136" s="37">
        <f>SUM(F130:F135)</f>
        <v>26.53</v>
      </c>
      <c r="G136" s="37">
        <f>SUM(G130:G135)</f>
        <v>26.56</v>
      </c>
      <c r="H136" s="37">
        <f>SUM(H130:H135)</f>
        <v>95.1</v>
      </c>
      <c r="I136" s="37">
        <f>SUM(I130:I135)</f>
        <v>713.07999999999993</v>
      </c>
    </row>
    <row r="137" spans="1:9" s="14" customFormat="1" ht="46.5" customHeight="1" x14ac:dyDescent="0.25">
      <c r="A137" s="52"/>
      <c r="B137" s="15"/>
      <c r="C137" s="15" t="s">
        <v>85</v>
      </c>
      <c r="D137" s="25">
        <f>D128+D136</f>
        <v>1273</v>
      </c>
      <c r="E137" s="26">
        <v>185</v>
      </c>
      <c r="F137" s="26">
        <f>F128+F136</f>
        <v>41.47</v>
      </c>
      <c r="G137" s="26">
        <f>G128+G136</f>
        <v>44.55</v>
      </c>
      <c r="H137" s="26">
        <f>H128+H136</f>
        <v>168.82999999999998</v>
      </c>
      <c r="I137" s="26">
        <f>I128+I136</f>
        <v>1225.02</v>
      </c>
    </row>
    <row r="138" spans="1:9" s="14" customFormat="1" ht="46.5" customHeight="1" x14ac:dyDescent="0.25">
      <c r="A138" s="52"/>
      <c r="B138" s="15"/>
      <c r="C138" s="15" t="s">
        <v>12</v>
      </c>
      <c r="D138" s="16"/>
      <c r="E138" s="17"/>
      <c r="F138" s="17"/>
      <c r="G138" s="17"/>
      <c r="H138" s="17"/>
      <c r="I138" s="21"/>
    </row>
    <row r="139" spans="1:9" s="14" customFormat="1" ht="46.5" customHeight="1" x14ac:dyDescent="0.25">
      <c r="A139" s="77" t="s">
        <v>86</v>
      </c>
      <c r="B139" s="71">
        <v>219</v>
      </c>
      <c r="C139" s="28" t="s">
        <v>87</v>
      </c>
      <c r="D139" s="72">
        <v>160</v>
      </c>
      <c r="E139" s="17"/>
      <c r="F139" s="73">
        <v>22.92</v>
      </c>
      <c r="G139" s="73">
        <v>15.17</v>
      </c>
      <c r="H139" s="73">
        <v>33.29</v>
      </c>
      <c r="I139" s="73">
        <v>345.69</v>
      </c>
    </row>
    <row r="140" spans="1:9" s="14" customFormat="1" ht="46.5" customHeight="1" x14ac:dyDescent="0.25">
      <c r="A140" s="77"/>
      <c r="B140" s="15">
        <v>376</v>
      </c>
      <c r="C140" s="18" t="s">
        <v>17</v>
      </c>
      <c r="D140" s="16">
        <v>180</v>
      </c>
      <c r="E140" s="17"/>
      <c r="F140" s="21">
        <v>0.05</v>
      </c>
      <c r="G140" s="21">
        <v>0.01</v>
      </c>
      <c r="H140" s="21">
        <v>10.16</v>
      </c>
      <c r="I140" s="21">
        <f>(F140+H140)*4+G140*9</f>
        <v>40.930000000000007</v>
      </c>
    </row>
    <row r="141" spans="1:9" s="14" customFormat="1" ht="46.5" customHeight="1" x14ac:dyDescent="0.25">
      <c r="A141" s="77"/>
      <c r="B141" s="15"/>
      <c r="C141" s="22" t="s">
        <v>18</v>
      </c>
      <c r="D141" s="23">
        <v>30</v>
      </c>
      <c r="E141" s="23"/>
      <c r="F141" s="24">
        <v>2.1</v>
      </c>
      <c r="G141" s="24">
        <v>0.23</v>
      </c>
      <c r="H141" s="24">
        <v>13.96</v>
      </c>
      <c r="I141" s="21">
        <f>(F141+H141)*4+G141*9</f>
        <v>66.31</v>
      </c>
    </row>
    <row r="142" spans="1:9" s="14" customFormat="1" ht="46.5" customHeight="1" x14ac:dyDescent="0.25">
      <c r="A142" s="77"/>
      <c r="B142" s="15">
        <v>338</v>
      </c>
      <c r="C142" s="18" t="s">
        <v>19</v>
      </c>
      <c r="D142" s="16">
        <v>100</v>
      </c>
      <c r="E142" s="17"/>
      <c r="F142" s="17">
        <v>0.4</v>
      </c>
      <c r="G142" s="17">
        <v>0.4</v>
      </c>
      <c r="H142" s="17">
        <v>9.8000000000000007</v>
      </c>
      <c r="I142" s="21">
        <f>(F142+H142)*4+G142*9</f>
        <v>44.400000000000006</v>
      </c>
    </row>
    <row r="143" spans="1:9" s="14" customFormat="1" ht="46.5" customHeight="1" x14ac:dyDescent="0.25">
      <c r="A143" s="77"/>
      <c r="B143" s="15"/>
      <c r="C143" s="15" t="s">
        <v>101</v>
      </c>
      <c r="D143" s="25">
        <v>500</v>
      </c>
      <c r="E143" s="26"/>
      <c r="F143" s="26">
        <f>SUM(F139:F142)</f>
        <v>25.470000000000002</v>
      </c>
      <c r="G143" s="26">
        <f>SUM(G139:G142)</f>
        <v>15.81</v>
      </c>
      <c r="H143" s="26">
        <f>SUM(H139:H142)</f>
        <v>67.210000000000008</v>
      </c>
      <c r="I143" s="26">
        <f>SUM(I139:I142)</f>
        <v>497.33000000000004</v>
      </c>
    </row>
    <row r="144" spans="1:9" s="14" customFormat="1" ht="46.5" customHeight="1" x14ac:dyDescent="0.25">
      <c r="A144" s="77"/>
      <c r="B144" s="15"/>
      <c r="C144" s="15" t="s">
        <v>21</v>
      </c>
      <c r="D144" s="16"/>
      <c r="E144" s="17"/>
      <c r="F144" s="17"/>
      <c r="G144" s="17"/>
      <c r="H144" s="17"/>
      <c r="I144" s="21"/>
    </row>
    <row r="145" spans="1:9" s="14" customFormat="1" ht="46.5" customHeight="1" x14ac:dyDescent="0.25">
      <c r="A145" s="77"/>
      <c r="B145" s="15">
        <v>24</v>
      </c>
      <c r="C145" s="18" t="s">
        <v>22</v>
      </c>
      <c r="D145" s="16">
        <v>60</v>
      </c>
      <c r="E145" s="17"/>
      <c r="F145" s="17">
        <v>0.48</v>
      </c>
      <c r="G145" s="17">
        <v>3.07</v>
      </c>
      <c r="H145" s="17">
        <v>2.19</v>
      </c>
      <c r="I145" s="21">
        <f>(F145+H145)*4+G145*9</f>
        <v>38.31</v>
      </c>
    </row>
    <row r="146" spans="1:9" s="14" customFormat="1" ht="46.5" customHeight="1" x14ac:dyDescent="0.25">
      <c r="A146" s="77"/>
      <c r="B146" s="15">
        <v>82</v>
      </c>
      <c r="C146" s="18" t="s">
        <v>88</v>
      </c>
      <c r="D146" s="16" t="s">
        <v>24</v>
      </c>
      <c r="E146" s="17"/>
      <c r="F146" s="17">
        <v>1.54</v>
      </c>
      <c r="G146" s="17">
        <v>5.1100000000000003</v>
      </c>
      <c r="H146" s="17">
        <v>10.130000000000001</v>
      </c>
      <c r="I146" s="21">
        <f>(F146+H146)*4+G146*9</f>
        <v>92.670000000000016</v>
      </c>
    </row>
    <row r="147" spans="1:9" s="14" customFormat="1" ht="46.5" customHeight="1" x14ac:dyDescent="0.25">
      <c r="A147" s="77"/>
      <c r="B147" s="15">
        <v>291</v>
      </c>
      <c r="C147" s="18" t="s">
        <v>89</v>
      </c>
      <c r="D147" s="16" t="s">
        <v>84</v>
      </c>
      <c r="E147" s="17"/>
      <c r="F147" s="21">
        <v>16.89</v>
      </c>
      <c r="G147" s="21">
        <v>14.02</v>
      </c>
      <c r="H147" s="21">
        <v>45.75</v>
      </c>
      <c r="I147" s="21">
        <v>379.77</v>
      </c>
    </row>
    <row r="148" spans="1:9" s="14" customFormat="1" ht="46.5" customHeight="1" x14ac:dyDescent="0.25">
      <c r="A148" s="77"/>
      <c r="B148" s="15">
        <v>342</v>
      </c>
      <c r="C148" s="18" t="s">
        <v>39</v>
      </c>
      <c r="D148" s="16">
        <v>180</v>
      </c>
      <c r="E148" s="17"/>
      <c r="F148" s="17">
        <v>0.14000000000000001</v>
      </c>
      <c r="G148" s="17">
        <v>0.04</v>
      </c>
      <c r="H148" s="17">
        <v>13.88</v>
      </c>
      <c r="I148" s="21">
        <f>(F148+H148)*4+G148*9</f>
        <v>56.440000000000005</v>
      </c>
    </row>
    <row r="149" spans="1:9" s="14" customFormat="1" ht="46.5" customHeight="1" x14ac:dyDescent="0.25">
      <c r="A149" s="52"/>
      <c r="B149" s="15"/>
      <c r="C149" s="18" t="s">
        <v>18</v>
      </c>
      <c r="D149" s="23">
        <v>20</v>
      </c>
      <c r="E149" s="23"/>
      <c r="F149" s="24">
        <v>1.58</v>
      </c>
      <c r="G149" s="24">
        <v>0.2</v>
      </c>
      <c r="H149" s="24">
        <v>9.66</v>
      </c>
      <c r="I149" s="21">
        <f>(F149+H149)*4+G149*9</f>
        <v>46.76</v>
      </c>
    </row>
    <row r="150" spans="1:9" s="14" customFormat="1" ht="46.5" customHeight="1" x14ac:dyDescent="0.25">
      <c r="A150" s="52"/>
      <c r="B150" s="15"/>
      <c r="C150" s="18" t="s">
        <v>29</v>
      </c>
      <c r="D150" s="23">
        <v>40</v>
      </c>
      <c r="E150" s="23"/>
      <c r="F150" s="24">
        <v>2.64</v>
      </c>
      <c r="G150" s="24">
        <v>0.48</v>
      </c>
      <c r="H150" s="24">
        <v>15.86</v>
      </c>
      <c r="I150" s="21">
        <v>78.319999999999993</v>
      </c>
    </row>
    <row r="151" spans="1:9" s="14" customFormat="1" ht="46.5" customHeight="1" x14ac:dyDescent="0.25">
      <c r="A151" s="52"/>
      <c r="B151" s="15"/>
      <c r="C151" s="15" t="s">
        <v>102</v>
      </c>
      <c r="D151" s="25">
        <v>750</v>
      </c>
      <c r="E151" s="26"/>
      <c r="F151" s="26">
        <f>SUM(F145:F150)</f>
        <v>23.270000000000003</v>
      </c>
      <c r="G151" s="26">
        <f>SUM(G145:G150)</f>
        <v>22.919999999999998</v>
      </c>
      <c r="H151" s="26">
        <f>SUM(H145:H150)</f>
        <v>97.47</v>
      </c>
      <c r="I151" s="26">
        <f>SUM(I145:I150)</f>
        <v>692.27</v>
      </c>
    </row>
    <row r="152" spans="1:9" s="14" customFormat="1" ht="46.5" customHeight="1" x14ac:dyDescent="0.25">
      <c r="A152" s="52"/>
      <c r="B152" s="15"/>
      <c r="C152" s="15" t="s">
        <v>103</v>
      </c>
      <c r="D152" s="25">
        <f>D143+D151</f>
        <v>1250</v>
      </c>
      <c r="E152" s="26">
        <v>185</v>
      </c>
      <c r="F152" s="26">
        <f>F143+F151</f>
        <v>48.740000000000009</v>
      </c>
      <c r="G152" s="26">
        <f>G143+G151</f>
        <v>38.729999999999997</v>
      </c>
      <c r="H152" s="26">
        <f>H143+H151</f>
        <v>164.68</v>
      </c>
      <c r="I152" s="26">
        <f>I143+I151</f>
        <v>1189.5999999999999</v>
      </c>
    </row>
    <row r="153" spans="1:9" s="14" customFormat="1" ht="46.5" customHeight="1" x14ac:dyDescent="0.25">
      <c r="A153" s="52"/>
      <c r="B153" s="15"/>
      <c r="C153" s="15" t="s">
        <v>12</v>
      </c>
      <c r="D153" s="16"/>
      <c r="E153" s="17"/>
      <c r="F153" s="17"/>
      <c r="G153" s="17"/>
      <c r="H153" s="17"/>
      <c r="I153" s="21"/>
    </row>
    <row r="154" spans="1:9" s="14" customFormat="1" ht="46.5" customHeight="1" x14ac:dyDescent="0.25">
      <c r="A154" s="77" t="s">
        <v>90</v>
      </c>
      <c r="B154" s="15"/>
      <c r="C154" s="18" t="s">
        <v>91</v>
      </c>
      <c r="D154" s="19">
        <v>100</v>
      </c>
      <c r="E154" s="20"/>
      <c r="F154" s="20">
        <v>10.45</v>
      </c>
      <c r="G154" s="20">
        <v>10.95</v>
      </c>
      <c r="H154" s="20">
        <v>33.33</v>
      </c>
      <c r="I154" s="21">
        <v>273.82</v>
      </c>
    </row>
    <row r="155" spans="1:9" s="14" customFormat="1" ht="46.5" customHeight="1" x14ac:dyDescent="0.25">
      <c r="A155" s="77"/>
      <c r="B155" s="38">
        <v>174</v>
      </c>
      <c r="C155" s="39" t="s">
        <v>92</v>
      </c>
      <c r="D155" s="40" t="s">
        <v>14</v>
      </c>
      <c r="E155" s="41"/>
      <c r="F155" s="41">
        <v>8.4</v>
      </c>
      <c r="G155" s="41">
        <v>11.08</v>
      </c>
      <c r="H155" s="41">
        <v>42.3</v>
      </c>
      <c r="I155" s="21">
        <f>(F155+H155)*4+G155*9</f>
        <v>302.52</v>
      </c>
    </row>
    <row r="156" spans="1:9" s="14" customFormat="1" ht="46.5" customHeight="1" x14ac:dyDescent="0.25">
      <c r="A156" s="77"/>
      <c r="B156" s="15">
        <v>377</v>
      </c>
      <c r="C156" s="18" t="s">
        <v>28</v>
      </c>
      <c r="D156" s="16">
        <v>180</v>
      </c>
      <c r="E156" s="17"/>
      <c r="F156" s="17">
        <v>0.05</v>
      </c>
      <c r="G156" s="17">
        <v>0.01</v>
      </c>
      <c r="H156" s="17">
        <v>10.16</v>
      </c>
      <c r="I156" s="21">
        <f>(F156+H156)*4+G156*9</f>
        <v>40.930000000000007</v>
      </c>
    </row>
    <row r="157" spans="1:9" s="14" customFormat="1" ht="46.5" customHeight="1" x14ac:dyDescent="0.25">
      <c r="A157" s="77"/>
      <c r="B157" s="15"/>
      <c r="C157" s="22" t="s">
        <v>18</v>
      </c>
      <c r="D157" s="23">
        <v>30</v>
      </c>
      <c r="E157" s="23"/>
      <c r="F157" s="24">
        <v>2.1</v>
      </c>
      <c r="G157" s="24">
        <v>0.23</v>
      </c>
      <c r="H157" s="24">
        <v>13.96</v>
      </c>
      <c r="I157" s="21">
        <f>(F157+H157)*4+G157*9</f>
        <v>66.31</v>
      </c>
    </row>
    <row r="158" spans="1:9" s="14" customFormat="1" ht="46.5" customHeight="1" x14ac:dyDescent="0.25">
      <c r="A158" s="77"/>
      <c r="B158" s="15">
        <v>338</v>
      </c>
      <c r="C158" s="18" t="s">
        <v>19</v>
      </c>
      <c r="D158" s="16">
        <v>100</v>
      </c>
      <c r="E158" s="17"/>
      <c r="F158" s="17">
        <v>0.4</v>
      </c>
      <c r="G158" s="17">
        <v>0.4</v>
      </c>
      <c r="H158" s="17">
        <v>9.8000000000000007</v>
      </c>
      <c r="I158" s="21">
        <f>(F158+H158)*4+G158*9</f>
        <v>44.400000000000006</v>
      </c>
    </row>
    <row r="159" spans="1:9" s="14" customFormat="1" ht="46.5" customHeight="1" x14ac:dyDescent="0.25">
      <c r="A159" s="77"/>
      <c r="B159" s="15"/>
      <c r="C159" s="15" t="s">
        <v>101</v>
      </c>
      <c r="D159" s="25">
        <v>570</v>
      </c>
      <c r="E159" s="26"/>
      <c r="F159" s="26">
        <f>SUM(F154:F158)</f>
        <v>21.400000000000002</v>
      </c>
      <c r="G159" s="26">
        <f>SUM(G154:G158)</f>
        <v>22.67</v>
      </c>
      <c r="H159" s="26">
        <f>SUM(H154:H158)</f>
        <v>109.55</v>
      </c>
      <c r="I159" s="26">
        <f>SUM(I154:I158)</f>
        <v>727.9799999999999</v>
      </c>
    </row>
    <row r="160" spans="1:9" s="14" customFormat="1" ht="46.5" customHeight="1" x14ac:dyDescent="0.25">
      <c r="A160" s="77"/>
      <c r="B160" s="15"/>
      <c r="C160" s="15" t="s">
        <v>21</v>
      </c>
      <c r="D160" s="16"/>
      <c r="E160" s="17"/>
      <c r="F160" s="17"/>
      <c r="G160" s="17"/>
      <c r="H160" s="17"/>
      <c r="I160" s="21"/>
    </row>
    <row r="161" spans="1:9" s="14" customFormat="1" ht="46.5" customHeight="1" x14ac:dyDescent="0.25">
      <c r="A161" s="77"/>
      <c r="B161" s="15">
        <v>20</v>
      </c>
      <c r="C161" s="18" t="s">
        <v>93</v>
      </c>
      <c r="D161" s="16">
        <v>60</v>
      </c>
      <c r="E161" s="17"/>
      <c r="F161" s="20">
        <v>1.32</v>
      </c>
      <c r="G161" s="20">
        <v>3.66</v>
      </c>
      <c r="H161" s="20">
        <v>4.1900000000000004</v>
      </c>
      <c r="I161" s="21">
        <v>55.07</v>
      </c>
    </row>
    <row r="162" spans="1:9" s="14" customFormat="1" ht="46.5" customHeight="1" x14ac:dyDescent="0.25">
      <c r="A162" s="77"/>
      <c r="B162" s="15">
        <v>102</v>
      </c>
      <c r="C162" s="18" t="s">
        <v>45</v>
      </c>
      <c r="D162" s="19">
        <v>200</v>
      </c>
      <c r="E162" s="20"/>
      <c r="F162" s="20">
        <v>4.0999999999999996</v>
      </c>
      <c r="G162" s="20">
        <v>4.3</v>
      </c>
      <c r="H162" s="20">
        <v>15.2</v>
      </c>
      <c r="I162" s="21">
        <f>(F162+H162)*4+G162*9</f>
        <v>115.89999999999998</v>
      </c>
    </row>
    <row r="163" spans="1:9" s="14" customFormat="1" ht="46.5" customHeight="1" x14ac:dyDescent="0.25">
      <c r="A163" s="77"/>
      <c r="B163" s="15">
        <v>279</v>
      </c>
      <c r="C163" s="18" t="s">
        <v>94</v>
      </c>
      <c r="D163" s="16" t="s">
        <v>60</v>
      </c>
      <c r="E163" s="17"/>
      <c r="F163" s="20">
        <v>29.67</v>
      </c>
      <c r="G163" s="20">
        <v>14.33</v>
      </c>
      <c r="H163" s="20">
        <v>31.71</v>
      </c>
      <c r="I163" s="21">
        <v>369.42</v>
      </c>
    </row>
    <row r="164" spans="1:9" s="14" customFormat="1" ht="46.5" customHeight="1" x14ac:dyDescent="0.25">
      <c r="A164" s="77"/>
      <c r="B164" s="15">
        <v>349</v>
      </c>
      <c r="C164" s="22" t="s">
        <v>68</v>
      </c>
      <c r="D164" s="23">
        <v>180</v>
      </c>
      <c r="E164" s="23"/>
      <c r="F164" s="24">
        <v>0.4</v>
      </c>
      <c r="G164" s="24">
        <v>0.02</v>
      </c>
      <c r="H164" s="24">
        <v>20.6</v>
      </c>
      <c r="I164" s="21">
        <f>(F164+H164)*4+G164*9</f>
        <v>84.18</v>
      </c>
    </row>
    <row r="165" spans="1:9" s="14" customFormat="1" ht="46.5" customHeight="1" x14ac:dyDescent="0.25">
      <c r="A165" s="77"/>
      <c r="B165" s="15"/>
      <c r="C165" s="18" t="s">
        <v>18</v>
      </c>
      <c r="D165" s="23">
        <v>20</v>
      </c>
      <c r="E165" s="23"/>
      <c r="F165" s="24">
        <v>1.58</v>
      </c>
      <c r="G165" s="24">
        <v>0.2</v>
      </c>
      <c r="H165" s="24">
        <v>9.66</v>
      </c>
      <c r="I165" s="21">
        <f>(F165+H165)*4+G165*9</f>
        <v>46.76</v>
      </c>
    </row>
    <row r="166" spans="1:9" s="14" customFormat="1" ht="46.5" customHeight="1" x14ac:dyDescent="0.25">
      <c r="A166" s="77"/>
      <c r="B166" s="15"/>
      <c r="C166" s="18" t="s">
        <v>29</v>
      </c>
      <c r="D166" s="23">
        <v>40</v>
      </c>
      <c r="E166" s="23"/>
      <c r="F166" s="24">
        <v>2.64</v>
      </c>
      <c r="G166" s="24">
        <v>0.48</v>
      </c>
      <c r="H166" s="24">
        <v>15.86</v>
      </c>
      <c r="I166" s="21">
        <v>78.319999999999993</v>
      </c>
    </row>
    <row r="167" spans="1:9" s="14" customFormat="1" ht="46.5" customHeight="1" x14ac:dyDescent="0.25">
      <c r="A167" s="77"/>
      <c r="B167" s="15"/>
      <c r="C167" s="15" t="s">
        <v>101</v>
      </c>
      <c r="D167" s="27">
        <v>740</v>
      </c>
      <c r="E167" s="37"/>
      <c r="F167" s="37">
        <f>SUM(F161:F166)</f>
        <v>39.71</v>
      </c>
      <c r="G167" s="37">
        <f>SUM(G161:G166)</f>
        <v>22.99</v>
      </c>
      <c r="H167" s="37">
        <f>SUM(H161:H166)</f>
        <v>97.22</v>
      </c>
      <c r="I167" s="37">
        <f>SUM(I161:I166)</f>
        <v>749.64999999999986</v>
      </c>
    </row>
    <row r="168" spans="1:9" s="14" customFormat="1" ht="46.5" customHeight="1" x14ac:dyDescent="0.25">
      <c r="A168" s="77"/>
      <c r="B168" s="15"/>
      <c r="C168" s="15" t="s">
        <v>104</v>
      </c>
      <c r="D168" s="25">
        <f>D159+D167</f>
        <v>1310</v>
      </c>
      <c r="E168" s="26">
        <v>185</v>
      </c>
      <c r="F168" s="26">
        <f>F159+F167</f>
        <v>61.11</v>
      </c>
      <c r="G168" s="26">
        <f>G159+G167</f>
        <v>45.66</v>
      </c>
      <c r="H168" s="26">
        <f>H159+H167</f>
        <v>206.76999999999998</v>
      </c>
      <c r="I168" s="26">
        <f>I159+I167</f>
        <v>1477.6299999999997</v>
      </c>
    </row>
    <row r="169" spans="1:9" s="14" customFormat="1" ht="46.5" customHeight="1" x14ac:dyDescent="0.25">
      <c r="A169" s="77"/>
      <c r="B169" s="15"/>
      <c r="C169" s="15" t="s">
        <v>95</v>
      </c>
      <c r="D169" s="26">
        <f>(D23+D39+D56+D72+D89+D105+D122+D137+D152+D168)/10</f>
        <v>1246.3</v>
      </c>
      <c r="E169" s="26">
        <f>(E23+E39+E56+E72+E89+E105+E122+E137+E152+E168)/10</f>
        <v>185</v>
      </c>
      <c r="F169" s="26">
        <f>(F23+F39+F56+F72+F89+F105+F122+F137+F152+F168)/12</f>
        <v>43.898750000000007</v>
      </c>
      <c r="G169" s="26">
        <f>(G23+G39+G56+G72+G89+G105+G122+G137+G152+G168)/12</f>
        <v>43.78</v>
      </c>
      <c r="H169" s="26">
        <f>(H23+H39+H56+H72+H89+H105+H122+H137+H152+H168)/12</f>
        <v>152.44333333333333</v>
      </c>
      <c r="I169" s="26">
        <f>(I23+I39+I56+I72+I89+I105+I122+I137+I152+I168)/12</f>
        <v>1169.2124999999999</v>
      </c>
    </row>
    <row r="170" spans="1:9" s="14" customFormat="1" ht="15.75" x14ac:dyDescent="0.25">
      <c r="A170" s="77"/>
      <c r="B170" s="74"/>
      <c r="C170" s="15" t="s">
        <v>96</v>
      </c>
      <c r="D170" s="15"/>
      <c r="E170" s="15"/>
      <c r="F170" s="15"/>
      <c r="G170" s="15"/>
      <c r="H170" s="15"/>
      <c r="I170" s="15"/>
    </row>
    <row r="171" spans="1:9" s="14" customFormat="1" ht="31.5" x14ac:dyDescent="0.25">
      <c r="A171" s="75"/>
      <c r="B171" s="74"/>
      <c r="C171" s="15" t="s">
        <v>97</v>
      </c>
      <c r="D171" s="15"/>
      <c r="E171" s="15"/>
      <c r="F171" s="15"/>
      <c r="G171" s="15"/>
      <c r="H171" s="15"/>
      <c r="I171" s="15"/>
    </row>
    <row r="172" spans="1:9" s="2" customFormat="1" ht="15.75" x14ac:dyDescent="0.25">
      <c r="A172" s="8"/>
      <c r="B172" s="3"/>
      <c r="C172" s="3"/>
      <c r="D172" s="3"/>
      <c r="E172" s="3"/>
      <c r="F172" s="3"/>
      <c r="G172" s="3"/>
      <c r="H172" s="3"/>
      <c r="I172" s="3"/>
    </row>
    <row r="173" spans="1:9" s="2" customFormat="1" x14ac:dyDescent="0.25">
      <c r="A173" s="78" t="s">
        <v>98</v>
      </c>
      <c r="B173" s="78"/>
      <c r="C173" s="78"/>
      <c r="D173" s="78"/>
      <c r="E173" s="78"/>
      <c r="F173" s="78"/>
      <c r="G173" s="78"/>
      <c r="H173" s="78"/>
      <c r="I173" s="78"/>
    </row>
    <row r="174" spans="1:9" s="2" customFormat="1" x14ac:dyDescent="0.25">
      <c r="A174" s="78"/>
      <c r="B174" s="78"/>
      <c r="C174" s="78"/>
      <c r="D174" s="78"/>
      <c r="E174" s="78"/>
      <c r="F174" s="78"/>
      <c r="G174" s="78"/>
      <c r="H174" s="78"/>
      <c r="I174" s="78"/>
    </row>
  </sheetData>
  <mergeCells count="27">
    <mergeCell ref="B1:C3"/>
    <mergeCell ref="E1:I1"/>
    <mergeCell ref="E2:I2"/>
    <mergeCell ref="E3:I3"/>
    <mergeCell ref="A4:F4"/>
    <mergeCell ref="G4:I4"/>
    <mergeCell ref="A91:A106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23"/>
    <mergeCell ref="A24:A39"/>
    <mergeCell ref="A40:A57"/>
    <mergeCell ref="A58:A72"/>
    <mergeCell ref="A74:A90"/>
    <mergeCell ref="A107:A123"/>
    <mergeCell ref="A124:A134"/>
    <mergeCell ref="A139:A148"/>
    <mergeCell ref="A154:A170"/>
    <mergeCell ref="A173:I1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2025-05-27T14:08:27Z</dcterms:modified>
</cp:coreProperties>
</file>